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фин.извештај-полугодишен" sheetId="1" r:id="rId1"/>
  </sheets>
  <definedNames>
    <definedName name="_xlnm.Print_Titles" localSheetId="0">'фин.извештај-полугодишен'!$3:$3</definedName>
  </definedNames>
  <calcPr fullCalcOnLoad="1"/>
</workbook>
</file>

<file path=xl/sharedStrings.xml><?xml version="1.0" encoding="utf-8"?>
<sst xmlns="http://schemas.openxmlformats.org/spreadsheetml/2006/main" count="532" uniqueCount="119">
  <si>
    <t>Сметка</t>
  </si>
  <si>
    <t>Програма</t>
  </si>
  <si>
    <t>Поставка</t>
  </si>
  <si>
    <t>630</t>
  </si>
  <si>
    <t>10</t>
  </si>
  <si>
    <t>АДМИНИСТРАЦИЈА</t>
  </si>
  <si>
    <t>401</t>
  </si>
  <si>
    <t>Основни плати</t>
  </si>
  <si>
    <t>402</t>
  </si>
  <si>
    <t>404</t>
  </si>
  <si>
    <t>Надоместоци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</si>
  <si>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</si>
  <si>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</si>
  <si>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</si>
  <si>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</si>
  <si>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</si>
  <si>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</si>
  <si>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</si>
  <si>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</si>
  <si>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</si>
  <si>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</si>
  <si>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</si>
  <si>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427</t>
  </si>
  <si>
    <t>Привремени вработувања</t>
  </si>
  <si>
    <t>433</t>
  </si>
  <si>
    <t>463</t>
  </si>
  <si>
    <t>464</t>
  </si>
  <si>
    <t>Разни трансфери</t>
  </si>
  <si>
    <t>465</t>
  </si>
  <si>
    <t>Исплата по извршни исправи</t>
  </si>
  <si>
    <t>30</t>
  </si>
  <si>
    <t>УСТАНОВИ ЗА ДЕТСКА ЗАШТИТА</t>
  </si>
  <si>
    <t>3A</t>
  </si>
  <si>
    <t>480</t>
  </si>
  <si>
    <t>Купување на опрема и машини</t>
  </si>
  <si>
    <t>481</t>
  </si>
  <si>
    <t>Градежни објекти</t>
  </si>
  <si>
    <t>40</t>
  </si>
  <si>
    <t>41</t>
  </si>
  <si>
    <t>42</t>
  </si>
  <si>
    <t>43</t>
  </si>
  <si>
    <t>46</t>
  </si>
  <si>
    <t>4A</t>
  </si>
  <si>
    <t>50</t>
  </si>
  <si>
    <t>471</t>
  </si>
  <si>
    <t>Социјални надоместоци</t>
  </si>
  <si>
    <t>51</t>
  </si>
  <si>
    <t>52</t>
  </si>
  <si>
    <t>53</t>
  </si>
  <si>
    <t>54</t>
  </si>
  <si>
    <t>55</t>
  </si>
  <si>
    <t>60</t>
  </si>
  <si>
    <t>431</t>
  </si>
  <si>
    <t>Трансфери до Фондот за ПИОМ</t>
  </si>
  <si>
    <t>432</t>
  </si>
  <si>
    <t>61</t>
  </si>
  <si>
    <t>80</t>
  </si>
  <si>
    <t>A2</t>
  </si>
  <si>
    <t>443</t>
  </si>
  <si>
    <t>Блок дотации</t>
  </si>
  <si>
    <t>B5</t>
  </si>
  <si>
    <t>BA</t>
  </si>
  <si>
    <t>K2</t>
  </si>
  <si>
    <t>ME</t>
  </si>
  <si>
    <t>Процент на реализација</t>
  </si>
  <si>
    <t>Ребаланс на Буџет за 2021 година</t>
  </si>
  <si>
    <t xml:space="preserve">Остаток на средства за реализација </t>
  </si>
  <si>
    <t>Трансфери до невладини организации</t>
  </si>
  <si>
    <t>ВКУПНО ЗА ПРОГРАМА 10-АДМИНИСТРАЦИЈА</t>
  </si>
  <si>
    <t>ЦЕНТРИ ЗА СОЦИЈАЛНА РАБОТА И ЗАВОД ЗА СОЦИЈАЛНИ ДЕЈНОСТИ</t>
  </si>
  <si>
    <t>ДНЕВНИ ЦЕНТРИ И ПРИФАТИЛИШТА ЗА ВОНИНСТИТУЦИОНАЛНА СОЦИЈАЛНА ЗАШТИТА</t>
  </si>
  <si>
    <t>УСТАНОВИ ЗА ИНСТИТУЦИОНАЛНА СОЦИЈАЛНА ЗАШТИТА</t>
  </si>
  <si>
    <t xml:space="preserve">ПОДДРШКА НА ИМПЛЕМЕНТАЦИЈА НА ДЕКАДАТА И СТРАТЕГИЈАТА ЗА РОМИТЕ </t>
  </si>
  <si>
    <t>ДЕИНСТИТУЦИОНАЛИЗАЦИЈА И СОЦИЈАЛНИ УСЛУГИ</t>
  </si>
  <si>
    <t>ИЗГРАДБА, ОПРЕМУВАЊЕ И ОДРЖУВАЊЕ НА ОБЈЕКТИ ЗА СОЦИЈАЛНА ЗАШТИТА И ДОМОВИ ЗА СТАРИ ЛИЦА</t>
  </si>
  <si>
    <t>НАДОМЕСТОЦИ ЗА СОЦИЈАЛНА ЗАШТИТА</t>
  </si>
  <si>
    <t>НАДОМЕСТОЦИ ЗА ЦИВИЛНИ ИНВАЛИДИ ОД ВОЈНАТА</t>
  </si>
  <si>
    <t>НАДОМЕСТОЦИ ЗА ДЕТСКА ЗАШТИТА</t>
  </si>
  <si>
    <t>НАДОМЕСТОЦИ ЗА БОРЦИ И ВОЕНИ ИНВАЛИДИ</t>
  </si>
  <si>
    <t>НАДОМЕСТОЦИ ЗА ЗАШТИТА НА БЕГАЛЦИ И АЗИЛАНТИ</t>
  </si>
  <si>
    <t>СОЦИЈАЛНИ НАДОМЕСТОЦИ ЗА МАТЕРИЈАЛНО ОБЕЗБЕДУВАЊЕ НА СТЕЧАЈНИ РАБОТНИЦИ</t>
  </si>
  <si>
    <t>ПОДДРШКА ЗА СОЦИЈАЛНИ ФОНДОВИ</t>
  </si>
  <si>
    <t>ТРАНЗИЦИОНИ ТРОШОЦИ ПО ОСНОВ НА ПЕНЗИСКА РЕФОРМА</t>
  </si>
  <si>
    <t>РОДОВА ЕДНАКВОСТ И НЕДИСКРИМИНАЦИЈА</t>
  </si>
  <si>
    <t>ПРЕНЕСУВАЊЕ НА НАДЛЕЖНОСТИТЕ НА ЕЛС</t>
  </si>
  <si>
    <t>СУБВЕНЦИОНИРАЊЕ НА ПРИДОНЕСИ ЗА ПОДДРШКА НА ПЛАТИ</t>
  </si>
  <si>
    <t>ПОТТИКНУВАЊЕ НА ВРАБОТУВАЊЕТО</t>
  </si>
  <si>
    <t xml:space="preserve">СТРУЧНО ОСПОСОБУВАЊЕ И УСОВРШУВАЊЕ  </t>
  </si>
  <si>
    <t>МЕРКИ ЗА ПРЕТПРИСТАПНА ПОМОШ-ИПА2</t>
  </si>
  <si>
    <t>Придонеси за социјално осигурување</t>
  </si>
  <si>
    <t>Комунални услуги, греење, комуникација и транспорт</t>
  </si>
  <si>
    <t>Трансфери до Фондот за здравствено осигурување</t>
  </si>
  <si>
    <t>Трансфери до Агенцијата за вработување</t>
  </si>
  <si>
    <t>ВКУПНО ЗА ПРОГРАМА 30-УСТАНОВИ ЗА ДЕТСКА ЗАШТИТА</t>
  </si>
  <si>
    <t>ВКУПНО ЗА ПРОГРАМА 3А-ИЗГРАДБА, ОПРЕМУВАЊЕ И ОДРЖУВАЊЕ НА ОБЈЕКТИ ЗА ДЕТСКА ЗАШТИТА</t>
  </si>
  <si>
    <t>ВКУПНО ЗА ПРОГРАМА 40-ЦЕНТРИ ЗА СОЦИЈАЛНА РАБОТА И ЗАВОД ЗА СОЦИЈАЛНИ ДЕЈНОСТИ</t>
  </si>
  <si>
    <t>ВКУПНО ЗА ПРОГРАМА 41-ДНЕВНИ ЦЕНТРИ И ПРИФАТИЛИШТА ЗА ВОНИНСТИТУЦИОНАЛНА СОЦИЈАЛНА ЗАШТИТА</t>
  </si>
  <si>
    <t>ВКУПНО ЗА ПРОГРАМА 42-УСТАНОВИ ЗА ИНСТИТУЦИОНАЛНА СОЦИЈАЛНА ЗАШТИТА</t>
  </si>
  <si>
    <t xml:space="preserve">ВКУПНО ЗА ПРОГРАМА 43-ПОДДРШКА НА ИМПЛЕМЕНТАЦИЈА НА ДЕКАДАТА И СТРАТЕГИЈАТА ЗА РОМИТЕ </t>
  </si>
  <si>
    <t>ВКУПНО ЗА ПРОГРАМА 46-ДЕИНСТИТУЦИОНАЛИЗАЦИЈА И СОЦИЈАЛНИ УСЛУГИ</t>
  </si>
  <si>
    <t>ВКУПНО ЗА ПРОГРАМА 4А-ИЗГРАДБА, ОПРЕМУВАЊЕ И ОДРЖУВАЊЕ НА ОБЈЕКТИ ЗА СОЦИЈАЛНА ЗАШТИТА И ДОМОВИ ЗА СТАРИ ЛИЦА</t>
  </si>
  <si>
    <t>ВКУПНО ЗА ПРОГРАМА 50-НАДОМЕСТОЦИ ЗА СОЦИЈАЛНА ЗАШТИТА</t>
  </si>
  <si>
    <t>ВКУПНО ЗА ПРОГРАМА 51-НАДОМЕСТОЦИ ЗА ЦИВИЛНИ ИНВАЛИДИ ОД ВОЈНАТА</t>
  </si>
  <si>
    <t>ВКУПНО ЗА ПРОГРАМА 52-НАДОМЕСТОЦИ ЗА ДЕТСКА ЗАШТИТА</t>
  </si>
  <si>
    <t>ВКУПНО ЗА ПРОГРАМА 53-НАДОМЕСТОЦИ ЗА БОРЦИ И ВОЕНИ ИНВАЛИДИ</t>
  </si>
  <si>
    <t>ВКУПНО ЗА ПРОГРАМА 54-НАДОМЕСТОЦИ ЗА ЗАШТИТА НА БЕГАЛЦИ И АЗИЛАНТИ</t>
  </si>
  <si>
    <t>ВКУПНО ЗА ПРОГРАМА 55-СОЦИЈАЛНИ НАДОМЕСТОЦИ ЗА МАТЕРИЈАЛНО ОБЕЗБЕДУВАЊЕ НА СТЕЧАЈНИ РАБОТНИЦИ</t>
  </si>
  <si>
    <t>ВКУПНО ЗА ПРОГРАМА 60-ПОДДРШКА ЗА СОЦИЈАЛНИ ФОНДОВИ</t>
  </si>
  <si>
    <t>ВКУПНО ЗА ПРОГРАМА 61-ТРАНЗИЦИОНИ ТРОШОЦИ ПО ОСНОВ НА ПЕНЗИСКА РЕФОРМА</t>
  </si>
  <si>
    <t>ВКУПНО ЗА ПРОГРАМА 80-РОДОВА ЕДНАКВОСТ И НЕДИСКРИМИНАЦИЈА</t>
  </si>
  <si>
    <t>ВКУПНО ЗА ПРОГРАМА А1-ПРЕНЕСУВАЊЕ НА НАДЛЕЖНОСТИТЕ НА ЕЛС</t>
  </si>
  <si>
    <t>ВКУПНО ЗА ПРОГРАМА Б5-СУБВЕНЦИОНИРАЊЕ НА ПРИДОНЕСИ ЗА ПОДДРШКА НА ПЛАТИ</t>
  </si>
  <si>
    <t>ВКУПНО ЗА ПРОГРАМА БА-ПОТТИКНУВАЊЕ НА ВРАБОТУВАЊЕТО</t>
  </si>
  <si>
    <t xml:space="preserve">ВКУПНО ЗА ПРОГРАМА К2-СТРУЧНО ОСПОСОБУВАЊЕ И УСОВРШУВАЊЕ  </t>
  </si>
  <si>
    <t>ВКУПНО ЗА ПРОГРАМА МЕ-МЕРКИ ЗА ПРЕТПРИСТАПНА ПОМОШ-ИПА2</t>
  </si>
  <si>
    <t xml:space="preserve">СЕ ВКУПНО: </t>
  </si>
  <si>
    <t xml:space="preserve">ИЗГРАДБА, ОПРЕМУВАЊЕ И </t>
  </si>
  <si>
    <t>Реализација во перидот 01.01-30.06.2021 година</t>
  </si>
  <si>
    <t>ФИНАНСИСКИ ИЗВЕШТАЈ ЗА РЕАЛИЗАЦИЈА НА ПЛАНИРАНИТЕ БУЏЕТСКИ СРЕДСТВА ЗА 2021 ГОДИНА НА МИНИСТЕРСТВОТО ЗА ТРУД И СОЦИЈАЛНА ПОЛИТИКА, ПО ПРОГРАМИ И КОНТА ВО ПЕРИОДОТ 01.01.2021-30.06.2021 ГОДИНА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</si>
</sst>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0" fontId="18" fillId="33" borderId="0" xfId="0" applyNumberFormat="1" applyFont="1" applyFill="1" applyBorder="1" applyAlignment="1" applyProtection="1">
      <alignment horizontal="right" vertical="center" wrapText="1"/>
      <protection/>
    </xf>
    <xf numFmtId="1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0" xfId="0" applyNumberFormat="1" applyFont="1" applyFill="1" applyBorder="1" applyAlignment="1">
      <alignment/>
    </xf>
    <xf numFmtId="3" fontId="18" fillId="33" borderId="10" xfId="0" applyNumberFormat="1" applyFont="1" applyFill="1" applyBorder="1" applyAlignment="1" applyProtection="1">
      <alignment horizontal="center" vertical="center" wrapText="1"/>
      <protection/>
    </xf>
    <xf numFmtId="3" fontId="18" fillId="33" borderId="1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 horizontal="right" vertical="center" wrapText="1"/>
      <protection/>
    </xf>
    <xf numFmtId="3" fontId="18" fillId="33" borderId="10" xfId="0" applyNumberFormat="1" applyFont="1" applyFill="1" applyBorder="1" applyAlignment="1" applyProtection="1">
      <alignment horizontal="right" vertical="center" wrapText="1"/>
      <protection/>
    </xf>
    <xf numFmtId="3" fontId="18" fillId="33" borderId="0" xfId="0" applyNumberFormat="1" applyFont="1" applyFill="1" applyBorder="1" applyAlignment="1" applyProtection="1">
      <alignment horizontal="right" vertical="center" wrapText="1"/>
      <protection/>
    </xf>
    <xf numFmtId="0" fontId="18" fillId="33" borderId="11" xfId="0" applyNumberFormat="1" applyFont="1" applyFill="1" applyBorder="1" applyAlignment="1" applyProtection="1">
      <alignment horizontal="right" vertical="center" wrapText="1"/>
      <protection/>
    </xf>
    <xf numFmtId="0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8" fillId="33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8.421875" style="2" bestFit="1" customWidth="1"/>
    <col min="2" max="2" width="9.28125" style="2" bestFit="1" customWidth="1"/>
    <col min="3" max="3" width="57.140625" style="2" customWidth="1"/>
    <col min="4" max="4" width="8.421875" style="2" bestFit="1" customWidth="1"/>
    <col min="5" max="5" width="43.00390625" style="2" bestFit="1" customWidth="1"/>
    <col min="6" max="6" width="11.7109375" style="8" bestFit="1" customWidth="1"/>
    <col min="7" max="7" width="12.8515625" style="8" bestFit="1" customWidth="1"/>
    <col min="8" max="8" width="11.7109375" style="8" bestFit="1" customWidth="1"/>
    <col min="9" max="9" width="10.7109375" style="2" bestFit="1" customWidth="1"/>
    <col min="10" max="16384" width="9.140625" style="2" customWidth="1"/>
  </cols>
  <sheetData>
    <row r="1" spans="3:7" ht="33" customHeight="1">
      <c r="C1" s="17" t="s">
        <v>118</v>
      </c>
      <c r="D1" s="17"/>
      <c r="E1" s="17"/>
      <c r="F1" s="17"/>
      <c r="G1" s="17"/>
    </row>
    <row r="3" spans="1:9" s="1" customFormat="1" ht="48">
      <c r="A3" s="7" t="s">
        <v>0</v>
      </c>
      <c r="B3" s="18" t="s">
        <v>1</v>
      </c>
      <c r="C3" s="19"/>
      <c r="D3" s="18" t="s">
        <v>2</v>
      </c>
      <c r="E3" s="19"/>
      <c r="F3" s="9" t="s">
        <v>65</v>
      </c>
      <c r="G3" s="9" t="s">
        <v>117</v>
      </c>
      <c r="H3" s="9" t="s">
        <v>66</v>
      </c>
      <c r="I3" s="7" t="s">
        <v>64</v>
      </c>
    </row>
    <row r="4" spans="1:9" ht="12">
      <c r="A4" s="3" t="s">
        <v>3</v>
      </c>
      <c r="B4" s="3" t="s">
        <v>4</v>
      </c>
      <c r="C4" s="4" t="s">
        <v>5</v>
      </c>
      <c r="D4" s="3" t="s">
        <v>6</v>
      </c>
      <c r="E4" s="4" t="s">
        <v>7</v>
      </c>
      <c r="F4" s="11">
        <v>94000000</v>
      </c>
      <c r="G4" s="13">
        <v>44640678</v>
      </c>
      <c r="H4" s="11">
        <v>49359322</v>
      </c>
      <c r="I4" s="5">
        <f>G4/F4</f>
        <v>0.474900829787234</v>
      </c>
    </row>
    <row r="5" spans="1:9" ht="12">
      <c r="A5" s="3" t="s">
        <v>3</v>
      </c>
      <c r="B5" s="3" t="s">
        <v>4</v>
      </c>
      <c r="C5" s="4" t="s">
        <v>5</v>
      </c>
      <c r="D5" s="3" t="s">
        <v>8</v>
      </c>
      <c r="E5" s="4" t="s">
        <v>89</v>
      </c>
      <c r="F5" s="11">
        <v>36721000</v>
      </c>
      <c r="G5" s="13">
        <v>17393505</v>
      </c>
      <c r="H5" s="11">
        <v>19327495</v>
      </c>
      <c r="I5" s="5">
        <f aca="true" t="shared" si="0" ref="I5:I68">G5/F5</f>
        <v>0.47366643065276</v>
      </c>
    </row>
    <row r="6" spans="1:9" ht="12">
      <c r="A6" s="3" t="s">
        <v>3</v>
      </c>
      <c r="B6" s="3" t="s">
        <v>4</v>
      </c>
      <c r="C6" s="4" t="s">
        <v>5</v>
      </c>
      <c r="D6" s="3" t="s">
        <v>9</v>
      </c>
      <c r="E6" s="4" t="s">
        <v>10</v>
      </c>
      <c r="F6" s="11">
        <v>2660000</v>
      </c>
      <c r="G6" s="13">
        <v>0</v>
      </c>
      <c r="H6" s="11">
        <v>2660000</v>
      </c>
      <c r="I6" s="5">
        <f t="shared" si="0"/>
        <v>0</v>
      </c>
    </row>
    <row r="7" spans="1:9" ht="12">
      <c r="A7" s="3" t="s">
        <v>3</v>
      </c>
      <c r="B7" s="3" t="s">
        <v>4</v>
      </c>
      <c r="C7" s="4" t="s">
        <v>5</v>
      </c>
      <c r="D7" s="3" t="s">
        <v>11</v>
      </c>
      <c r="E7" s="4" t="s">
        <v>12</v>
      </c>
      <c r="F7" s="11">
        <v>1000000</v>
      </c>
      <c r="G7" s="13">
        <v>218389</v>
      </c>
      <c r="H7" s="11">
        <v>781611</v>
      </c>
      <c r="I7" s="5">
        <f t="shared" si="0"/>
        <v>0.218389</v>
      </c>
    </row>
    <row r="8" spans="1:9" ht="12">
      <c r="A8" s="3" t="s">
        <v>3</v>
      </c>
      <c r="B8" s="3" t="s">
        <v>4</v>
      </c>
      <c r="C8" s="4" t="s">
        <v>5</v>
      </c>
      <c r="D8" s="3" t="s">
        <v>13</v>
      </c>
      <c r="E8" s="4" t="s">
        <v>90</v>
      </c>
      <c r="F8" s="11">
        <v>11800000</v>
      </c>
      <c r="G8" s="13">
        <v>5984419</v>
      </c>
      <c r="H8" s="11">
        <v>5815581</v>
      </c>
      <c r="I8" s="5">
        <f t="shared" si="0"/>
        <v>0.5071541525423728</v>
      </c>
    </row>
    <row r="9" spans="1:9" ht="12">
      <c r="A9" s="3" t="s">
        <v>3</v>
      </c>
      <c r="B9" s="3" t="s">
        <v>4</v>
      </c>
      <c r="C9" s="4" t="s">
        <v>5</v>
      </c>
      <c r="D9" s="3" t="s">
        <v>14</v>
      </c>
      <c r="E9" s="4" t="s">
        <v>15</v>
      </c>
      <c r="F9" s="11">
        <v>1600000</v>
      </c>
      <c r="G9" s="13">
        <v>499278</v>
      </c>
      <c r="H9" s="11">
        <v>1100722</v>
      </c>
      <c r="I9" s="5">
        <f t="shared" si="0"/>
        <v>0.31204875</v>
      </c>
    </row>
    <row r="10" spans="1:9" ht="12">
      <c r="A10" s="3" t="s">
        <v>3</v>
      </c>
      <c r="B10" s="3" t="s">
        <v>4</v>
      </c>
      <c r="C10" s="4" t="s">
        <v>5</v>
      </c>
      <c r="D10" s="3" t="s">
        <v>16</v>
      </c>
      <c r="E10" s="4" t="s">
        <v>17</v>
      </c>
      <c r="F10" s="11">
        <v>2600000</v>
      </c>
      <c r="G10" s="13">
        <v>1177742</v>
      </c>
      <c r="H10" s="11">
        <v>1422258</v>
      </c>
      <c r="I10" s="5">
        <f t="shared" si="0"/>
        <v>0.4529776923076923</v>
      </c>
    </row>
    <row r="11" spans="1:9" ht="12">
      <c r="A11" s="3" t="s">
        <v>3</v>
      </c>
      <c r="B11" s="3" t="s">
        <v>4</v>
      </c>
      <c r="C11" s="4" t="s">
        <v>5</v>
      </c>
      <c r="D11" s="3" t="s">
        <v>18</v>
      </c>
      <c r="E11" s="4" t="s">
        <v>19</v>
      </c>
      <c r="F11" s="11">
        <v>22800000</v>
      </c>
      <c r="G11" s="13">
        <v>12043869</v>
      </c>
      <c r="H11" s="11">
        <v>10756131</v>
      </c>
      <c r="I11" s="5">
        <f t="shared" si="0"/>
        <v>0.5282398684210526</v>
      </c>
    </row>
    <row r="12" spans="1:9" ht="12">
      <c r="A12" s="3" t="s">
        <v>3</v>
      </c>
      <c r="B12" s="3" t="s">
        <v>4</v>
      </c>
      <c r="C12" s="4" t="s">
        <v>5</v>
      </c>
      <c r="D12" s="3" t="s">
        <v>20</v>
      </c>
      <c r="E12" s="4" t="s">
        <v>21</v>
      </c>
      <c r="F12" s="11">
        <v>2943890</v>
      </c>
      <c r="G12" s="13">
        <v>540486</v>
      </c>
      <c r="H12" s="11">
        <v>2403404</v>
      </c>
      <c r="I12" s="5">
        <f t="shared" si="0"/>
        <v>0.1835958544646709</v>
      </c>
    </row>
    <row r="13" spans="1:9" ht="12">
      <c r="A13" s="3" t="s">
        <v>3</v>
      </c>
      <c r="B13" s="3" t="s">
        <v>4</v>
      </c>
      <c r="C13" s="4" t="s">
        <v>5</v>
      </c>
      <c r="D13" s="3" t="s">
        <v>22</v>
      </c>
      <c r="E13" s="4" t="s">
        <v>23</v>
      </c>
      <c r="F13" s="11">
        <v>7200000</v>
      </c>
      <c r="G13" s="13">
        <v>3650564</v>
      </c>
      <c r="H13" s="11">
        <v>3549436</v>
      </c>
      <c r="I13" s="5">
        <f t="shared" si="0"/>
        <v>0.5070227777777778</v>
      </c>
    </row>
    <row r="14" spans="1:9" ht="12">
      <c r="A14" s="3" t="s">
        <v>3</v>
      </c>
      <c r="B14" s="3" t="s">
        <v>4</v>
      </c>
      <c r="C14" s="4" t="s">
        <v>5</v>
      </c>
      <c r="D14" s="3" t="s">
        <v>24</v>
      </c>
      <c r="E14" s="4" t="s">
        <v>91</v>
      </c>
      <c r="F14" s="11">
        <v>2910000000</v>
      </c>
      <c r="G14" s="13">
        <v>1410246870</v>
      </c>
      <c r="H14" s="11">
        <v>1499753130</v>
      </c>
      <c r="I14" s="5">
        <f t="shared" si="0"/>
        <v>0.4846209175257732</v>
      </c>
    </row>
    <row r="15" spans="1:9" ht="12">
      <c r="A15" s="3" t="s">
        <v>3</v>
      </c>
      <c r="B15" s="3" t="s">
        <v>4</v>
      </c>
      <c r="C15" s="4" t="s">
        <v>5</v>
      </c>
      <c r="D15" s="3" t="s">
        <v>25</v>
      </c>
      <c r="E15" s="4" t="s">
        <v>67</v>
      </c>
      <c r="F15" s="11">
        <v>69000000</v>
      </c>
      <c r="G15" s="13">
        <v>28749987</v>
      </c>
      <c r="H15" s="11">
        <v>40250013</v>
      </c>
      <c r="I15" s="5">
        <f t="shared" si="0"/>
        <v>0.41666647826086955</v>
      </c>
    </row>
    <row r="16" spans="1:9" ht="12">
      <c r="A16" s="3" t="s">
        <v>3</v>
      </c>
      <c r="B16" s="3" t="s">
        <v>4</v>
      </c>
      <c r="C16" s="4" t="s">
        <v>5</v>
      </c>
      <c r="D16" s="3" t="s">
        <v>26</v>
      </c>
      <c r="E16" s="4" t="s">
        <v>27</v>
      </c>
      <c r="F16" s="11">
        <v>1126000</v>
      </c>
      <c r="G16" s="13">
        <v>386918</v>
      </c>
      <c r="H16" s="11">
        <v>739082</v>
      </c>
      <c r="I16" s="5">
        <f t="shared" si="0"/>
        <v>0.34362166962699825</v>
      </c>
    </row>
    <row r="17" spans="1:9" ht="12">
      <c r="A17" s="3" t="s">
        <v>3</v>
      </c>
      <c r="B17" s="3" t="s">
        <v>4</v>
      </c>
      <c r="C17" s="4" t="s">
        <v>5</v>
      </c>
      <c r="D17" s="3" t="s">
        <v>28</v>
      </c>
      <c r="E17" s="4" t="s">
        <v>29</v>
      </c>
      <c r="F17" s="11">
        <v>40110</v>
      </c>
      <c r="G17" s="13">
        <v>40110</v>
      </c>
      <c r="H17" s="11">
        <v>0</v>
      </c>
      <c r="I17" s="5">
        <f t="shared" si="0"/>
        <v>1</v>
      </c>
    </row>
    <row r="18" spans="1:9" ht="12">
      <c r="A18" s="14" t="s">
        <v>68</v>
      </c>
      <c r="B18" s="15"/>
      <c r="C18" s="15"/>
      <c r="D18" s="15"/>
      <c r="E18" s="16"/>
      <c r="F18" s="12">
        <f>SUM(F4:F17)</f>
        <v>3163491000</v>
      </c>
      <c r="G18" s="12">
        <f>SUM(G4:G17)</f>
        <v>1525572815</v>
      </c>
      <c r="H18" s="12">
        <f>SUM(H4:H17)</f>
        <v>1637918185</v>
      </c>
      <c r="I18" s="6">
        <f t="shared" si="0"/>
        <v>0.48224345035279065</v>
      </c>
    </row>
    <row r="19" spans="1:9" ht="12">
      <c r="A19" s="3" t="s">
        <v>3</v>
      </c>
      <c r="B19" s="3" t="s">
        <v>30</v>
      </c>
      <c r="C19" s="4" t="s">
        <v>31</v>
      </c>
      <c r="D19" s="3" t="s">
        <v>6</v>
      </c>
      <c r="E19" s="4" t="s">
        <v>7</v>
      </c>
      <c r="F19" s="11">
        <v>2250000</v>
      </c>
      <c r="G19" s="13">
        <v>1086477</v>
      </c>
      <c r="H19" s="11">
        <v>1163523</v>
      </c>
      <c r="I19" s="5">
        <f t="shared" si="0"/>
        <v>0.4828786666666667</v>
      </c>
    </row>
    <row r="20" spans="1:9" ht="12">
      <c r="A20" s="3" t="s">
        <v>3</v>
      </c>
      <c r="B20" s="3" t="s">
        <v>30</v>
      </c>
      <c r="C20" s="4" t="s">
        <v>31</v>
      </c>
      <c r="D20" s="3" t="s">
        <v>8</v>
      </c>
      <c r="E20" s="4" t="s">
        <v>89</v>
      </c>
      <c r="F20" s="11">
        <v>878000</v>
      </c>
      <c r="G20" s="13">
        <v>422524</v>
      </c>
      <c r="H20" s="11">
        <v>455476</v>
      </c>
      <c r="I20" s="5">
        <f t="shared" si="0"/>
        <v>0.4812346241457859</v>
      </c>
    </row>
    <row r="21" spans="1:9" ht="12">
      <c r="A21" s="3" t="s">
        <v>3</v>
      </c>
      <c r="B21" s="3" t="s">
        <v>30</v>
      </c>
      <c r="C21" s="4" t="s">
        <v>31</v>
      </c>
      <c r="D21" s="3" t="s">
        <v>11</v>
      </c>
      <c r="E21" s="4" t="s">
        <v>12</v>
      </c>
      <c r="F21" s="11">
        <v>5000</v>
      </c>
      <c r="G21" s="13">
        <v>0</v>
      </c>
      <c r="H21" s="11">
        <v>5000</v>
      </c>
      <c r="I21" s="5">
        <f t="shared" si="0"/>
        <v>0</v>
      </c>
    </row>
    <row r="22" spans="1:9" ht="12">
      <c r="A22" s="3" t="s">
        <v>3</v>
      </c>
      <c r="B22" s="3" t="s">
        <v>30</v>
      </c>
      <c r="C22" s="4" t="s">
        <v>31</v>
      </c>
      <c r="D22" s="3" t="s">
        <v>13</v>
      </c>
      <c r="E22" s="4" t="s">
        <v>90</v>
      </c>
      <c r="F22" s="11">
        <v>500000</v>
      </c>
      <c r="G22" s="13">
        <v>241772</v>
      </c>
      <c r="H22" s="11">
        <v>258228</v>
      </c>
      <c r="I22" s="5">
        <f t="shared" si="0"/>
        <v>0.483544</v>
      </c>
    </row>
    <row r="23" spans="1:9" ht="12">
      <c r="A23" s="3" t="s">
        <v>3</v>
      </c>
      <c r="B23" s="3" t="s">
        <v>30</v>
      </c>
      <c r="C23" s="4" t="s">
        <v>31</v>
      </c>
      <c r="D23" s="3" t="s">
        <v>14</v>
      </c>
      <c r="E23" s="4" t="s">
        <v>15</v>
      </c>
      <c r="F23" s="11">
        <v>40000</v>
      </c>
      <c r="G23" s="13">
        <v>10125</v>
      </c>
      <c r="H23" s="11">
        <v>29875</v>
      </c>
      <c r="I23" s="5">
        <f t="shared" si="0"/>
        <v>0.253125</v>
      </c>
    </row>
    <row r="24" spans="1:9" ht="12">
      <c r="A24" s="3" t="s">
        <v>3</v>
      </c>
      <c r="B24" s="3" t="s">
        <v>30</v>
      </c>
      <c r="C24" s="4" t="s">
        <v>31</v>
      </c>
      <c r="D24" s="3" t="s">
        <v>16</v>
      </c>
      <c r="E24" s="4" t="s">
        <v>17</v>
      </c>
      <c r="F24" s="11">
        <v>100000</v>
      </c>
      <c r="G24" s="13">
        <v>57097</v>
      </c>
      <c r="H24" s="11">
        <v>42903</v>
      </c>
      <c r="I24" s="5">
        <f t="shared" si="0"/>
        <v>0.57097</v>
      </c>
    </row>
    <row r="25" spans="1:9" ht="12">
      <c r="A25" s="3" t="s">
        <v>3</v>
      </c>
      <c r="B25" s="3" t="s">
        <v>30</v>
      </c>
      <c r="C25" s="4" t="s">
        <v>31</v>
      </c>
      <c r="D25" s="3" t="s">
        <v>18</v>
      </c>
      <c r="E25" s="4" t="s">
        <v>19</v>
      </c>
      <c r="F25" s="11">
        <v>15000</v>
      </c>
      <c r="G25" s="13">
        <v>12000</v>
      </c>
      <c r="H25" s="11">
        <v>3000</v>
      </c>
      <c r="I25" s="5">
        <f t="shared" si="0"/>
        <v>0.8</v>
      </c>
    </row>
    <row r="26" spans="1:9" ht="12">
      <c r="A26" s="3" t="s">
        <v>3</v>
      </c>
      <c r="B26" s="3" t="s">
        <v>30</v>
      </c>
      <c r="C26" s="4" t="s">
        <v>31</v>
      </c>
      <c r="D26" s="3" t="s">
        <v>20</v>
      </c>
      <c r="E26" s="4" t="s">
        <v>21</v>
      </c>
      <c r="F26" s="11">
        <v>15000</v>
      </c>
      <c r="G26" s="13">
        <v>4740</v>
      </c>
      <c r="H26" s="11">
        <v>10260</v>
      </c>
      <c r="I26" s="5">
        <f t="shared" si="0"/>
        <v>0.316</v>
      </c>
    </row>
    <row r="27" spans="1:9" ht="12">
      <c r="A27" s="3" t="s">
        <v>3</v>
      </c>
      <c r="B27" s="3" t="s">
        <v>30</v>
      </c>
      <c r="C27" s="4" t="s">
        <v>31</v>
      </c>
      <c r="D27" s="3" t="s">
        <v>25</v>
      </c>
      <c r="E27" s="4" t="s">
        <v>67</v>
      </c>
      <c r="F27" s="11">
        <v>30000</v>
      </c>
      <c r="G27" s="13">
        <v>0</v>
      </c>
      <c r="H27" s="11">
        <v>30000</v>
      </c>
      <c r="I27" s="5">
        <f t="shared" si="0"/>
        <v>0</v>
      </c>
    </row>
    <row r="28" spans="1:9" ht="12">
      <c r="A28" s="3" t="s">
        <v>3</v>
      </c>
      <c r="B28" s="3" t="s">
        <v>30</v>
      </c>
      <c r="C28" s="4" t="s">
        <v>31</v>
      </c>
      <c r="D28" s="3" t="s">
        <v>26</v>
      </c>
      <c r="E28" s="4" t="s">
        <v>27</v>
      </c>
      <c r="F28" s="11">
        <v>150000</v>
      </c>
      <c r="G28" s="13">
        <v>29012</v>
      </c>
      <c r="H28" s="11">
        <v>120988</v>
      </c>
      <c r="I28" s="5">
        <f>G28/F28</f>
        <v>0.19341333333333333</v>
      </c>
    </row>
    <row r="29" spans="1:9" ht="12">
      <c r="A29" s="14" t="s">
        <v>93</v>
      </c>
      <c r="B29" s="15"/>
      <c r="C29" s="15"/>
      <c r="D29" s="15"/>
      <c r="E29" s="16"/>
      <c r="F29" s="12">
        <f>SUM(F19:F28)</f>
        <v>3983000</v>
      </c>
      <c r="G29" s="12">
        <f>SUM(G19:G28)</f>
        <v>1863747</v>
      </c>
      <c r="H29" s="12">
        <f>SUM(H19:H28)</f>
        <v>2119253</v>
      </c>
      <c r="I29" s="6">
        <f>G29/F29</f>
        <v>0.4679254330906352</v>
      </c>
    </row>
    <row r="30" spans="1:9" ht="12">
      <c r="A30" s="3" t="s">
        <v>3</v>
      </c>
      <c r="B30" s="3" t="s">
        <v>32</v>
      </c>
      <c r="C30" s="4" t="s">
        <v>116</v>
      </c>
      <c r="D30" s="3" t="s">
        <v>33</v>
      </c>
      <c r="E30" s="4" t="s">
        <v>34</v>
      </c>
      <c r="F30" s="11">
        <v>10150000</v>
      </c>
      <c r="G30" s="13">
        <v>835392</v>
      </c>
      <c r="H30" s="11">
        <f>F30-G30</f>
        <v>9314608</v>
      </c>
      <c r="I30" s="5">
        <f t="shared" si="0"/>
        <v>0.08230463054187193</v>
      </c>
    </row>
    <row r="31" spans="1:9" ht="12">
      <c r="A31" s="3" t="s">
        <v>3</v>
      </c>
      <c r="B31" s="3" t="s">
        <v>32</v>
      </c>
      <c r="C31" s="4" t="s">
        <v>116</v>
      </c>
      <c r="D31" s="3" t="s">
        <v>35</v>
      </c>
      <c r="E31" s="4" t="s">
        <v>36</v>
      </c>
      <c r="F31" s="11">
        <v>101500000</v>
      </c>
      <c r="G31" s="13">
        <v>35819767</v>
      </c>
      <c r="H31" s="11">
        <f>F31-G31</f>
        <v>65680233</v>
      </c>
      <c r="I31" s="5">
        <f t="shared" si="0"/>
        <v>0.35290410837438424</v>
      </c>
    </row>
    <row r="32" spans="1:9" ht="12">
      <c r="A32" s="14" t="s">
        <v>94</v>
      </c>
      <c r="B32" s="15"/>
      <c r="C32" s="15"/>
      <c r="D32" s="15"/>
      <c r="E32" s="16"/>
      <c r="F32" s="12">
        <f>SUM(F30:F31)</f>
        <v>111650000</v>
      </c>
      <c r="G32" s="12">
        <f>SUM(G30:G31)</f>
        <v>36655159</v>
      </c>
      <c r="H32" s="12">
        <f>SUM(H30:H31)</f>
        <v>74994841</v>
      </c>
      <c r="I32" s="6">
        <f t="shared" si="0"/>
        <v>0.32830415584415584</v>
      </c>
    </row>
    <row r="33" spans="1:9" ht="12">
      <c r="A33" s="3" t="s">
        <v>3</v>
      </c>
      <c r="B33" s="3" t="s">
        <v>37</v>
      </c>
      <c r="C33" s="4" t="s">
        <v>69</v>
      </c>
      <c r="D33" s="3" t="s">
        <v>6</v>
      </c>
      <c r="E33" s="4" t="s">
        <v>7</v>
      </c>
      <c r="F33" s="11">
        <v>357960000</v>
      </c>
      <c r="G33" s="13">
        <v>177297425</v>
      </c>
      <c r="H33" s="11">
        <f>F33-G33</f>
        <v>180662575</v>
      </c>
      <c r="I33" s="5">
        <f t="shared" si="0"/>
        <v>0.49529954464185943</v>
      </c>
    </row>
    <row r="34" spans="1:9" ht="12">
      <c r="A34" s="3" t="s">
        <v>3</v>
      </c>
      <c r="B34" s="3" t="s">
        <v>37</v>
      </c>
      <c r="C34" s="4" t="s">
        <v>69</v>
      </c>
      <c r="D34" s="3" t="s">
        <v>8</v>
      </c>
      <c r="E34" s="4" t="s">
        <v>89</v>
      </c>
      <c r="F34" s="11">
        <v>138946000</v>
      </c>
      <c r="G34" s="13">
        <v>68954868</v>
      </c>
      <c r="H34" s="11">
        <f aca="true" t="shared" si="1" ref="H34:H43">F34-G34</f>
        <v>69991132</v>
      </c>
      <c r="I34" s="5">
        <f t="shared" si="0"/>
        <v>0.496270982971802</v>
      </c>
    </row>
    <row r="35" spans="1:9" ht="12">
      <c r="A35" s="3" t="s">
        <v>3</v>
      </c>
      <c r="B35" s="3" t="s">
        <v>37</v>
      </c>
      <c r="C35" s="4" t="s">
        <v>69</v>
      </c>
      <c r="D35" s="3" t="s">
        <v>11</v>
      </c>
      <c r="E35" s="4" t="s">
        <v>12</v>
      </c>
      <c r="F35" s="11">
        <v>450000</v>
      </c>
      <c r="G35" s="13">
        <v>169235</v>
      </c>
      <c r="H35" s="11">
        <f t="shared" si="1"/>
        <v>280765</v>
      </c>
      <c r="I35" s="5">
        <f t="shared" si="0"/>
        <v>0.3760777777777778</v>
      </c>
    </row>
    <row r="36" spans="1:9" ht="12">
      <c r="A36" s="3" t="s">
        <v>3</v>
      </c>
      <c r="B36" s="3" t="s">
        <v>37</v>
      </c>
      <c r="C36" s="4" t="s">
        <v>69</v>
      </c>
      <c r="D36" s="3" t="s">
        <v>13</v>
      </c>
      <c r="E36" s="4" t="s">
        <v>90</v>
      </c>
      <c r="F36" s="11">
        <v>39000000</v>
      </c>
      <c r="G36" s="13">
        <v>25689072</v>
      </c>
      <c r="H36" s="11">
        <f t="shared" si="1"/>
        <v>13310928</v>
      </c>
      <c r="I36" s="5">
        <f t="shared" si="0"/>
        <v>0.6586941538461538</v>
      </c>
    </row>
    <row r="37" spans="1:9" ht="12">
      <c r="A37" s="3" t="s">
        <v>3</v>
      </c>
      <c r="B37" s="3" t="s">
        <v>37</v>
      </c>
      <c r="C37" s="4" t="s">
        <v>69</v>
      </c>
      <c r="D37" s="3" t="s">
        <v>14</v>
      </c>
      <c r="E37" s="4" t="s">
        <v>15</v>
      </c>
      <c r="F37" s="11">
        <v>8491000</v>
      </c>
      <c r="G37" s="13">
        <v>4565444</v>
      </c>
      <c r="H37" s="11">
        <f t="shared" si="1"/>
        <v>3925556</v>
      </c>
      <c r="I37" s="5">
        <f t="shared" si="0"/>
        <v>0.5376803674478859</v>
      </c>
    </row>
    <row r="38" spans="1:9" ht="12">
      <c r="A38" s="3" t="s">
        <v>3</v>
      </c>
      <c r="B38" s="3" t="s">
        <v>37</v>
      </c>
      <c r="C38" s="4" t="s">
        <v>69</v>
      </c>
      <c r="D38" s="3" t="s">
        <v>16</v>
      </c>
      <c r="E38" s="4" t="s">
        <v>17</v>
      </c>
      <c r="F38" s="11">
        <v>4972311</v>
      </c>
      <c r="G38" s="13">
        <v>2976647</v>
      </c>
      <c r="H38" s="11">
        <f t="shared" si="1"/>
        <v>1995664</v>
      </c>
      <c r="I38" s="5">
        <f t="shared" si="0"/>
        <v>0.5986445739214623</v>
      </c>
    </row>
    <row r="39" spans="1:9" ht="12">
      <c r="A39" s="3" t="s">
        <v>3</v>
      </c>
      <c r="B39" s="3" t="s">
        <v>37</v>
      </c>
      <c r="C39" s="4" t="s">
        <v>69</v>
      </c>
      <c r="D39" s="3" t="s">
        <v>18</v>
      </c>
      <c r="E39" s="4" t="s">
        <v>19</v>
      </c>
      <c r="F39" s="11">
        <v>8280000</v>
      </c>
      <c r="G39" s="13">
        <v>4951539</v>
      </c>
      <c r="H39" s="11">
        <f t="shared" si="1"/>
        <v>3328461</v>
      </c>
      <c r="I39" s="5">
        <f t="shared" si="0"/>
        <v>0.5980119565217391</v>
      </c>
    </row>
    <row r="40" spans="1:9" ht="12">
      <c r="A40" s="3" t="s">
        <v>3</v>
      </c>
      <c r="B40" s="3" t="s">
        <v>37</v>
      </c>
      <c r="C40" s="4" t="s">
        <v>69</v>
      </c>
      <c r="D40" s="3" t="s">
        <v>20</v>
      </c>
      <c r="E40" s="4" t="s">
        <v>21</v>
      </c>
      <c r="F40" s="11">
        <v>2931887</v>
      </c>
      <c r="G40" s="13">
        <v>1807865</v>
      </c>
      <c r="H40" s="11">
        <f t="shared" si="1"/>
        <v>1124022</v>
      </c>
      <c r="I40" s="5">
        <f t="shared" si="0"/>
        <v>0.616621650152274</v>
      </c>
    </row>
    <row r="41" spans="1:9" ht="12">
      <c r="A41" s="3" t="s">
        <v>3</v>
      </c>
      <c r="B41" s="3" t="s">
        <v>37</v>
      </c>
      <c r="C41" s="4" t="s">
        <v>69</v>
      </c>
      <c r="D41" s="3" t="s">
        <v>26</v>
      </c>
      <c r="E41" s="4" t="s">
        <v>27</v>
      </c>
      <c r="F41" s="11">
        <v>3160000</v>
      </c>
      <c r="G41" s="13">
        <v>2360250</v>
      </c>
      <c r="H41" s="11">
        <f t="shared" si="1"/>
        <v>799750</v>
      </c>
      <c r="I41" s="5">
        <f t="shared" si="0"/>
        <v>0.7469145569620254</v>
      </c>
    </row>
    <row r="42" spans="1:9" ht="12">
      <c r="A42" s="3" t="s">
        <v>3</v>
      </c>
      <c r="B42" s="3" t="s">
        <v>37</v>
      </c>
      <c r="C42" s="4" t="s">
        <v>69</v>
      </c>
      <c r="D42" s="3" t="s">
        <v>28</v>
      </c>
      <c r="E42" s="4" t="s">
        <v>29</v>
      </c>
      <c r="F42" s="11">
        <v>144802</v>
      </c>
      <c r="G42" s="13">
        <v>135689</v>
      </c>
      <c r="H42" s="11">
        <f t="shared" si="1"/>
        <v>9113</v>
      </c>
      <c r="I42" s="5">
        <f t="shared" si="0"/>
        <v>0.9370657863841659</v>
      </c>
    </row>
    <row r="43" spans="1:9" ht="12">
      <c r="A43" s="3" t="s">
        <v>3</v>
      </c>
      <c r="B43" s="3" t="s">
        <v>37</v>
      </c>
      <c r="C43" s="4" t="s">
        <v>69</v>
      </c>
      <c r="D43" s="3" t="s">
        <v>33</v>
      </c>
      <c r="E43" s="4" t="s">
        <v>34</v>
      </c>
      <c r="F43" s="11">
        <f>288295+11705</f>
        <v>300000</v>
      </c>
      <c r="G43" s="13">
        <v>124035</v>
      </c>
      <c r="H43" s="11">
        <f t="shared" si="1"/>
        <v>175965</v>
      </c>
      <c r="I43" s="5">
        <f t="shared" si="0"/>
        <v>0.41345</v>
      </c>
    </row>
    <row r="44" spans="1:9" ht="12">
      <c r="A44" s="14" t="s">
        <v>95</v>
      </c>
      <c r="B44" s="15"/>
      <c r="C44" s="15"/>
      <c r="D44" s="15"/>
      <c r="E44" s="16"/>
      <c r="F44" s="12">
        <f>SUM(F33:F43)</f>
        <v>564636000</v>
      </c>
      <c r="G44" s="12">
        <f>SUM(G33:G43)</f>
        <v>289032069</v>
      </c>
      <c r="H44" s="12">
        <f>SUM(H33:H43)</f>
        <v>275603931</v>
      </c>
      <c r="I44" s="6">
        <f t="shared" si="0"/>
        <v>0.5118909686948759</v>
      </c>
    </row>
    <row r="45" spans="1:9" ht="24">
      <c r="A45" s="3" t="s">
        <v>3</v>
      </c>
      <c r="B45" s="3" t="s">
        <v>38</v>
      </c>
      <c r="C45" s="4" t="s">
        <v>70</v>
      </c>
      <c r="D45" s="3" t="s">
        <v>6</v>
      </c>
      <c r="E45" s="4" t="s">
        <v>7</v>
      </c>
      <c r="F45" s="11">
        <v>52400000</v>
      </c>
      <c r="G45" s="13">
        <v>25580620</v>
      </c>
      <c r="H45" s="11">
        <f>F45-G45</f>
        <v>26819380</v>
      </c>
      <c r="I45" s="5">
        <f t="shared" si="0"/>
        <v>0.4881797709923664</v>
      </c>
    </row>
    <row r="46" spans="1:9" ht="24">
      <c r="A46" s="3" t="s">
        <v>3</v>
      </c>
      <c r="B46" s="3" t="s">
        <v>38</v>
      </c>
      <c r="C46" s="4" t="s">
        <v>70</v>
      </c>
      <c r="D46" s="3" t="s">
        <v>8</v>
      </c>
      <c r="E46" s="4" t="s">
        <v>89</v>
      </c>
      <c r="F46" s="11">
        <v>20436000</v>
      </c>
      <c r="G46" s="13">
        <v>9946169</v>
      </c>
      <c r="H46" s="11">
        <f aca="true" t="shared" si="2" ref="H46:H54">F46-G46</f>
        <v>10489831</v>
      </c>
      <c r="I46" s="5">
        <f t="shared" si="0"/>
        <v>0.4866984243491877</v>
      </c>
    </row>
    <row r="47" spans="1:9" ht="24">
      <c r="A47" s="3" t="s">
        <v>3</v>
      </c>
      <c r="B47" s="3" t="s">
        <v>38</v>
      </c>
      <c r="C47" s="4" t="s">
        <v>70</v>
      </c>
      <c r="D47" s="3" t="s">
        <v>11</v>
      </c>
      <c r="E47" s="4" t="s">
        <v>12</v>
      </c>
      <c r="F47" s="11">
        <v>10000</v>
      </c>
      <c r="G47" s="13">
        <v>3000</v>
      </c>
      <c r="H47" s="11">
        <f t="shared" si="2"/>
        <v>7000</v>
      </c>
      <c r="I47" s="5">
        <f t="shared" si="0"/>
        <v>0.3</v>
      </c>
    </row>
    <row r="48" spans="1:9" ht="24">
      <c r="A48" s="3" t="s">
        <v>3</v>
      </c>
      <c r="B48" s="3" t="s">
        <v>38</v>
      </c>
      <c r="C48" s="4" t="s">
        <v>70</v>
      </c>
      <c r="D48" s="3" t="s">
        <v>13</v>
      </c>
      <c r="E48" s="4" t="s">
        <v>90</v>
      </c>
      <c r="F48" s="11">
        <v>7000000</v>
      </c>
      <c r="G48" s="13">
        <v>2963569</v>
      </c>
      <c r="H48" s="11">
        <f t="shared" si="2"/>
        <v>4036431</v>
      </c>
      <c r="I48" s="5">
        <f t="shared" si="0"/>
        <v>0.423367</v>
      </c>
    </row>
    <row r="49" spans="1:9" ht="24">
      <c r="A49" s="3" t="s">
        <v>3</v>
      </c>
      <c r="B49" s="3" t="s">
        <v>38</v>
      </c>
      <c r="C49" s="4" t="s">
        <v>70</v>
      </c>
      <c r="D49" s="3" t="s">
        <v>14</v>
      </c>
      <c r="E49" s="4" t="s">
        <v>15</v>
      </c>
      <c r="F49" s="11">
        <v>4000000</v>
      </c>
      <c r="G49" s="13">
        <v>1077212</v>
      </c>
      <c r="H49" s="11">
        <f t="shared" si="2"/>
        <v>2922788</v>
      </c>
      <c r="I49" s="5">
        <f t="shared" si="0"/>
        <v>0.269303</v>
      </c>
    </row>
    <row r="50" spans="1:9" ht="24">
      <c r="A50" s="3" t="s">
        <v>3</v>
      </c>
      <c r="B50" s="3" t="s">
        <v>38</v>
      </c>
      <c r="C50" s="4" t="s">
        <v>70</v>
      </c>
      <c r="D50" s="3" t="s">
        <v>16</v>
      </c>
      <c r="E50" s="4" t="s">
        <v>17</v>
      </c>
      <c r="F50" s="11">
        <v>500000</v>
      </c>
      <c r="G50" s="13">
        <v>85860</v>
      </c>
      <c r="H50" s="11">
        <f t="shared" si="2"/>
        <v>414140</v>
      </c>
      <c r="I50" s="5">
        <f t="shared" si="0"/>
        <v>0.17172</v>
      </c>
    </row>
    <row r="51" spans="1:9" ht="24">
      <c r="A51" s="3" t="s">
        <v>3</v>
      </c>
      <c r="B51" s="3" t="s">
        <v>38</v>
      </c>
      <c r="C51" s="4" t="s">
        <v>70</v>
      </c>
      <c r="D51" s="3" t="s">
        <v>18</v>
      </c>
      <c r="E51" s="4" t="s">
        <v>19</v>
      </c>
      <c r="F51" s="11">
        <v>400000</v>
      </c>
      <c r="G51" s="13">
        <v>203795</v>
      </c>
      <c r="H51" s="11">
        <f t="shared" si="2"/>
        <v>196205</v>
      </c>
      <c r="I51" s="5">
        <f t="shared" si="0"/>
        <v>0.5094875</v>
      </c>
    </row>
    <row r="52" spans="1:9" ht="24">
      <c r="A52" s="3" t="s">
        <v>3</v>
      </c>
      <c r="B52" s="3" t="s">
        <v>38</v>
      </c>
      <c r="C52" s="4" t="s">
        <v>70</v>
      </c>
      <c r="D52" s="3" t="s">
        <v>20</v>
      </c>
      <c r="E52" s="4" t="s">
        <v>21</v>
      </c>
      <c r="F52" s="11">
        <v>220000</v>
      </c>
      <c r="G52" s="13">
        <v>138355</v>
      </c>
      <c r="H52" s="11">
        <f t="shared" si="2"/>
        <v>81645</v>
      </c>
      <c r="I52" s="5">
        <f t="shared" si="0"/>
        <v>0.6288863636363636</v>
      </c>
    </row>
    <row r="53" spans="1:9" ht="24">
      <c r="A53" s="3" t="s">
        <v>3</v>
      </c>
      <c r="B53" s="3" t="s">
        <v>38</v>
      </c>
      <c r="C53" s="4" t="s">
        <v>70</v>
      </c>
      <c r="D53" s="3" t="s">
        <v>26</v>
      </c>
      <c r="E53" s="4" t="s">
        <v>27</v>
      </c>
      <c r="F53" s="11">
        <v>100000</v>
      </c>
      <c r="G53" s="13">
        <v>0</v>
      </c>
      <c r="H53" s="11">
        <f t="shared" si="2"/>
        <v>100000</v>
      </c>
      <c r="I53" s="5">
        <f t="shared" si="0"/>
        <v>0</v>
      </c>
    </row>
    <row r="54" spans="1:9" ht="24">
      <c r="A54" s="3" t="s">
        <v>3</v>
      </c>
      <c r="B54" s="3" t="s">
        <v>38</v>
      </c>
      <c r="C54" s="4" t="s">
        <v>70</v>
      </c>
      <c r="D54" s="3" t="s">
        <v>33</v>
      </c>
      <c r="E54" s="4" t="s">
        <v>34</v>
      </c>
      <c r="F54" s="11">
        <v>200000</v>
      </c>
      <c r="G54" s="13">
        <v>0</v>
      </c>
      <c r="H54" s="11">
        <f t="shared" si="2"/>
        <v>200000</v>
      </c>
      <c r="I54" s="5">
        <f t="shared" si="0"/>
        <v>0</v>
      </c>
    </row>
    <row r="55" spans="1:9" ht="12">
      <c r="A55" s="14" t="s">
        <v>96</v>
      </c>
      <c r="B55" s="15"/>
      <c r="C55" s="15"/>
      <c r="D55" s="15"/>
      <c r="E55" s="16"/>
      <c r="F55" s="12">
        <f>SUM(F45:F54)</f>
        <v>85266000</v>
      </c>
      <c r="G55" s="12">
        <f>SUM(G45:G54)</f>
        <v>39998580</v>
      </c>
      <c r="H55" s="12">
        <f>SUM(H45:H54)</f>
        <v>45267420</v>
      </c>
      <c r="I55" s="6">
        <f t="shared" si="0"/>
        <v>0.469103511364436</v>
      </c>
    </row>
    <row r="56" spans="1:9" ht="12">
      <c r="A56" s="3" t="s">
        <v>3</v>
      </c>
      <c r="B56" s="3" t="s">
        <v>39</v>
      </c>
      <c r="C56" s="4" t="s">
        <v>71</v>
      </c>
      <c r="D56" s="3" t="s">
        <v>6</v>
      </c>
      <c r="E56" s="4" t="s">
        <v>7</v>
      </c>
      <c r="F56" s="11">
        <v>106588000</v>
      </c>
      <c r="G56" s="13">
        <v>53523919</v>
      </c>
      <c r="H56" s="11">
        <f>F56-G56</f>
        <v>53064081</v>
      </c>
      <c r="I56" s="5">
        <f t="shared" si="0"/>
        <v>0.5021570814725861</v>
      </c>
    </row>
    <row r="57" spans="1:9" ht="12">
      <c r="A57" s="3" t="s">
        <v>3</v>
      </c>
      <c r="B57" s="3" t="s">
        <v>39</v>
      </c>
      <c r="C57" s="4" t="s">
        <v>71</v>
      </c>
      <c r="D57" s="3" t="s">
        <v>8</v>
      </c>
      <c r="E57" s="4" t="s">
        <v>89</v>
      </c>
      <c r="F57" s="11">
        <v>43814000</v>
      </c>
      <c r="G57" s="13">
        <v>22156041</v>
      </c>
      <c r="H57" s="11">
        <f aca="true" t="shared" si="3" ref="H57:H67">F57-G57</f>
        <v>21657959</v>
      </c>
      <c r="I57" s="5">
        <f t="shared" si="0"/>
        <v>0.5056840507600311</v>
      </c>
    </row>
    <row r="58" spans="1:9" ht="12">
      <c r="A58" s="3" t="s">
        <v>3</v>
      </c>
      <c r="B58" s="3" t="s">
        <v>39</v>
      </c>
      <c r="C58" s="4" t="s">
        <v>71</v>
      </c>
      <c r="D58" s="3" t="s">
        <v>11</v>
      </c>
      <c r="E58" s="4" t="s">
        <v>12</v>
      </c>
      <c r="F58" s="11">
        <v>100000</v>
      </c>
      <c r="G58" s="13">
        <v>63450</v>
      </c>
      <c r="H58" s="11">
        <f t="shared" si="3"/>
        <v>36550</v>
      </c>
      <c r="I58" s="5">
        <f t="shared" si="0"/>
        <v>0.6345</v>
      </c>
    </row>
    <row r="59" spans="1:9" ht="12">
      <c r="A59" s="3" t="s">
        <v>3</v>
      </c>
      <c r="B59" s="3" t="s">
        <v>39</v>
      </c>
      <c r="C59" s="4" t="s">
        <v>71</v>
      </c>
      <c r="D59" s="3" t="s">
        <v>13</v>
      </c>
      <c r="E59" s="4" t="s">
        <v>90</v>
      </c>
      <c r="F59" s="11">
        <v>41000000</v>
      </c>
      <c r="G59" s="13">
        <v>27344811</v>
      </c>
      <c r="H59" s="11">
        <f t="shared" si="3"/>
        <v>13655189</v>
      </c>
      <c r="I59" s="5">
        <f t="shared" si="0"/>
        <v>0.6669466097560975</v>
      </c>
    </row>
    <row r="60" spans="1:9" ht="12">
      <c r="A60" s="3" t="s">
        <v>3</v>
      </c>
      <c r="B60" s="3" t="s">
        <v>39</v>
      </c>
      <c r="C60" s="4" t="s">
        <v>71</v>
      </c>
      <c r="D60" s="3" t="s">
        <v>14</v>
      </c>
      <c r="E60" s="4" t="s">
        <v>15</v>
      </c>
      <c r="F60" s="11">
        <v>26300000</v>
      </c>
      <c r="G60" s="13">
        <v>12875334</v>
      </c>
      <c r="H60" s="11">
        <f t="shared" si="3"/>
        <v>13424666</v>
      </c>
      <c r="I60" s="5">
        <f t="shared" si="0"/>
        <v>0.4895564258555133</v>
      </c>
    </row>
    <row r="61" spans="1:9" ht="12">
      <c r="A61" s="3" t="s">
        <v>3</v>
      </c>
      <c r="B61" s="3" t="s">
        <v>39</v>
      </c>
      <c r="C61" s="4" t="s">
        <v>71</v>
      </c>
      <c r="D61" s="3" t="s">
        <v>16</v>
      </c>
      <c r="E61" s="4" t="s">
        <v>17</v>
      </c>
      <c r="F61" s="11">
        <v>6000000</v>
      </c>
      <c r="G61" s="13">
        <v>4170116</v>
      </c>
      <c r="H61" s="11">
        <f t="shared" si="3"/>
        <v>1829884</v>
      </c>
      <c r="I61" s="5">
        <f t="shared" si="0"/>
        <v>0.6950193333333333</v>
      </c>
    </row>
    <row r="62" spans="1:9" ht="12">
      <c r="A62" s="3" t="s">
        <v>3</v>
      </c>
      <c r="B62" s="3" t="s">
        <v>39</v>
      </c>
      <c r="C62" s="4" t="s">
        <v>71</v>
      </c>
      <c r="D62" s="3" t="s">
        <v>18</v>
      </c>
      <c r="E62" s="4" t="s">
        <v>19</v>
      </c>
      <c r="F62" s="11">
        <v>4202426</v>
      </c>
      <c r="G62" s="13">
        <v>2744058</v>
      </c>
      <c r="H62" s="11">
        <f t="shared" si="3"/>
        <v>1458368</v>
      </c>
      <c r="I62" s="5">
        <f t="shared" si="0"/>
        <v>0.6529699749620814</v>
      </c>
    </row>
    <row r="63" spans="1:9" ht="12">
      <c r="A63" s="3" t="s">
        <v>3</v>
      </c>
      <c r="B63" s="3" t="s">
        <v>39</v>
      </c>
      <c r="C63" s="4" t="s">
        <v>71</v>
      </c>
      <c r="D63" s="3" t="s">
        <v>20</v>
      </c>
      <c r="E63" s="4" t="s">
        <v>21</v>
      </c>
      <c r="F63" s="11">
        <v>1100000</v>
      </c>
      <c r="G63" s="13">
        <v>529468</v>
      </c>
      <c r="H63" s="11">
        <f t="shared" si="3"/>
        <v>570532</v>
      </c>
      <c r="I63" s="5">
        <f t="shared" si="0"/>
        <v>0.48133454545454546</v>
      </c>
    </row>
    <row r="64" spans="1:9" ht="12">
      <c r="A64" s="3" t="s">
        <v>3</v>
      </c>
      <c r="B64" s="3" t="s">
        <v>39</v>
      </c>
      <c r="C64" s="4" t="s">
        <v>71</v>
      </c>
      <c r="D64" s="3" t="s">
        <v>26</v>
      </c>
      <c r="E64" s="4" t="s">
        <v>27</v>
      </c>
      <c r="F64" s="11">
        <v>3000000</v>
      </c>
      <c r="G64" s="13">
        <v>1552861</v>
      </c>
      <c r="H64" s="11">
        <f t="shared" si="3"/>
        <v>1447139</v>
      </c>
      <c r="I64" s="5">
        <f t="shared" si="0"/>
        <v>0.5176203333333333</v>
      </c>
    </row>
    <row r="65" spans="1:9" ht="12">
      <c r="A65" s="3" t="s">
        <v>3</v>
      </c>
      <c r="B65" s="3" t="s">
        <v>39</v>
      </c>
      <c r="C65" s="4" t="s">
        <v>71</v>
      </c>
      <c r="D65" s="3" t="s">
        <v>28</v>
      </c>
      <c r="E65" s="4" t="s">
        <v>29</v>
      </c>
      <c r="F65" s="11">
        <v>397574</v>
      </c>
      <c r="G65" s="13">
        <v>0</v>
      </c>
      <c r="H65" s="11">
        <f t="shared" si="3"/>
        <v>397574</v>
      </c>
      <c r="I65" s="5">
        <f t="shared" si="0"/>
        <v>0</v>
      </c>
    </row>
    <row r="66" spans="1:9" ht="12">
      <c r="A66" s="3" t="s">
        <v>3</v>
      </c>
      <c r="B66" s="3" t="s">
        <v>39</v>
      </c>
      <c r="C66" s="4" t="s">
        <v>71</v>
      </c>
      <c r="D66" s="3" t="s">
        <v>33</v>
      </c>
      <c r="E66" s="4" t="s">
        <v>34</v>
      </c>
      <c r="F66" s="11">
        <v>300000</v>
      </c>
      <c r="G66" s="13">
        <v>129004</v>
      </c>
      <c r="H66" s="11">
        <f t="shared" si="3"/>
        <v>170996</v>
      </c>
      <c r="I66" s="5">
        <f t="shared" si="0"/>
        <v>0.43001333333333336</v>
      </c>
    </row>
    <row r="67" spans="1:9" ht="12">
      <c r="A67" s="3" t="s">
        <v>3</v>
      </c>
      <c r="B67" s="3" t="s">
        <v>39</v>
      </c>
      <c r="C67" s="4" t="s">
        <v>71</v>
      </c>
      <c r="D67" s="3" t="s">
        <v>35</v>
      </c>
      <c r="E67" s="4" t="s">
        <v>36</v>
      </c>
      <c r="F67" s="11">
        <v>300000</v>
      </c>
      <c r="G67" s="13">
        <v>0</v>
      </c>
      <c r="H67" s="11">
        <f t="shared" si="3"/>
        <v>300000</v>
      </c>
      <c r="I67" s="5">
        <f t="shared" si="0"/>
        <v>0</v>
      </c>
    </row>
    <row r="68" spans="1:9" ht="12">
      <c r="A68" s="14" t="s">
        <v>97</v>
      </c>
      <c r="B68" s="15"/>
      <c r="C68" s="15"/>
      <c r="D68" s="15"/>
      <c r="E68" s="16"/>
      <c r="F68" s="12">
        <f>SUM(F56:F67)</f>
        <v>233102000</v>
      </c>
      <c r="G68" s="12">
        <f>SUM(G56:G67)</f>
        <v>125089062</v>
      </c>
      <c r="H68" s="12">
        <f>SUM(H56:H67)</f>
        <v>108012938</v>
      </c>
      <c r="I68" s="6">
        <f t="shared" si="0"/>
        <v>0.5366280083396968</v>
      </c>
    </row>
    <row r="69" spans="1:9" ht="24">
      <c r="A69" s="3" t="s">
        <v>3</v>
      </c>
      <c r="B69" s="3" t="s">
        <v>40</v>
      </c>
      <c r="C69" s="4" t="s">
        <v>72</v>
      </c>
      <c r="D69" s="3" t="s">
        <v>11</v>
      </c>
      <c r="E69" s="4" t="s">
        <v>12</v>
      </c>
      <c r="F69" s="11">
        <v>30000</v>
      </c>
      <c r="G69" s="13">
        <v>0</v>
      </c>
      <c r="H69" s="11">
        <v>30000</v>
      </c>
      <c r="I69" s="5">
        <f aca="true" t="shared" si="4" ref="I69:I127">G69/F69</f>
        <v>0</v>
      </c>
    </row>
    <row r="70" spans="1:9" ht="24">
      <c r="A70" s="3" t="s">
        <v>3</v>
      </c>
      <c r="B70" s="3" t="s">
        <v>40</v>
      </c>
      <c r="C70" s="4" t="s">
        <v>72</v>
      </c>
      <c r="D70" s="3" t="s">
        <v>16</v>
      </c>
      <c r="E70" s="4" t="s">
        <v>17</v>
      </c>
      <c r="F70" s="11">
        <v>1900000</v>
      </c>
      <c r="G70" s="13">
        <v>421567</v>
      </c>
      <c r="H70" s="11">
        <v>1478433</v>
      </c>
      <c r="I70" s="5">
        <f t="shared" si="4"/>
        <v>0.22187736842105263</v>
      </c>
    </row>
    <row r="71" spans="1:9" ht="24">
      <c r="A71" s="3" t="s">
        <v>3</v>
      </c>
      <c r="B71" s="3" t="s">
        <v>40</v>
      </c>
      <c r="C71" s="4" t="s">
        <v>72</v>
      </c>
      <c r="D71" s="3" t="s">
        <v>18</v>
      </c>
      <c r="E71" s="4" t="s">
        <v>19</v>
      </c>
      <c r="F71" s="11">
        <v>1700000</v>
      </c>
      <c r="G71" s="13">
        <v>218325</v>
      </c>
      <c r="H71" s="11">
        <v>1481675</v>
      </c>
      <c r="I71" s="5">
        <f t="shared" si="4"/>
        <v>0.12842647058823528</v>
      </c>
    </row>
    <row r="72" spans="1:9" ht="24">
      <c r="A72" s="3" t="s">
        <v>3</v>
      </c>
      <c r="B72" s="3" t="s">
        <v>40</v>
      </c>
      <c r="C72" s="4" t="s">
        <v>72</v>
      </c>
      <c r="D72" s="3" t="s">
        <v>22</v>
      </c>
      <c r="E72" s="4" t="s">
        <v>23</v>
      </c>
      <c r="F72" s="11">
        <v>3600000</v>
      </c>
      <c r="G72" s="13">
        <v>1113415</v>
      </c>
      <c r="H72" s="11">
        <v>2486585</v>
      </c>
      <c r="I72" s="5">
        <f t="shared" si="4"/>
        <v>0.30928194444444446</v>
      </c>
    </row>
    <row r="73" spans="1:9" ht="12">
      <c r="A73" s="14" t="s">
        <v>98</v>
      </c>
      <c r="B73" s="15"/>
      <c r="C73" s="15"/>
      <c r="D73" s="15"/>
      <c r="E73" s="16"/>
      <c r="F73" s="12">
        <f>SUM(F69:F72)</f>
        <v>7230000</v>
      </c>
      <c r="G73" s="12">
        <f>SUM(G69:G72)</f>
        <v>1753307</v>
      </c>
      <c r="H73" s="12">
        <f>SUM(H69:H72)</f>
        <v>5476693</v>
      </c>
      <c r="I73" s="6">
        <f t="shared" si="4"/>
        <v>0.24250442600276625</v>
      </c>
    </row>
    <row r="74" spans="1:9" ht="12">
      <c r="A74" s="3" t="s">
        <v>3</v>
      </c>
      <c r="B74" s="3" t="s">
        <v>41</v>
      </c>
      <c r="C74" s="4" t="s">
        <v>73</v>
      </c>
      <c r="D74" s="3" t="s">
        <v>6</v>
      </c>
      <c r="E74" s="4" t="s">
        <v>7</v>
      </c>
      <c r="F74" s="11">
        <v>42392000</v>
      </c>
      <c r="G74" s="13">
        <v>19491674</v>
      </c>
      <c r="H74" s="11">
        <f>F74-G74</f>
        <v>22900326</v>
      </c>
      <c r="I74" s="5">
        <f t="shared" si="4"/>
        <v>0.4597960464238536</v>
      </c>
    </row>
    <row r="75" spans="1:9" ht="12">
      <c r="A75" s="3" t="s">
        <v>3</v>
      </c>
      <c r="B75" s="3" t="s">
        <v>41</v>
      </c>
      <c r="C75" s="4" t="s">
        <v>73</v>
      </c>
      <c r="D75" s="3" t="s">
        <v>8</v>
      </c>
      <c r="E75" s="4" t="s">
        <v>89</v>
      </c>
      <c r="F75" s="11">
        <v>16533000</v>
      </c>
      <c r="G75" s="13">
        <v>7592652</v>
      </c>
      <c r="H75" s="11">
        <f aca="true" t="shared" si="5" ref="H75:H84">F75-G75</f>
        <v>8940348</v>
      </c>
      <c r="I75" s="5">
        <f t="shared" si="4"/>
        <v>0.459242242787153</v>
      </c>
    </row>
    <row r="76" spans="1:9" ht="12">
      <c r="A76" s="3" t="s">
        <v>3</v>
      </c>
      <c r="B76" s="3" t="s">
        <v>41</v>
      </c>
      <c r="C76" s="4" t="s">
        <v>73</v>
      </c>
      <c r="D76" s="3" t="s">
        <v>11</v>
      </c>
      <c r="E76" s="4" t="s">
        <v>12</v>
      </c>
      <c r="F76" s="11">
        <v>80000</v>
      </c>
      <c r="G76" s="13">
        <v>33350</v>
      </c>
      <c r="H76" s="11">
        <f t="shared" si="5"/>
        <v>46650</v>
      </c>
      <c r="I76" s="5">
        <f t="shared" si="4"/>
        <v>0.416875</v>
      </c>
    </row>
    <row r="77" spans="1:9" ht="12">
      <c r="A77" s="3" t="s">
        <v>3</v>
      </c>
      <c r="B77" s="3" t="s">
        <v>41</v>
      </c>
      <c r="C77" s="4" t="s">
        <v>73</v>
      </c>
      <c r="D77" s="3" t="s">
        <v>13</v>
      </c>
      <c r="E77" s="4" t="s">
        <v>90</v>
      </c>
      <c r="F77" s="11">
        <v>5200000</v>
      </c>
      <c r="G77" s="13">
        <v>3902988</v>
      </c>
      <c r="H77" s="11">
        <f t="shared" si="5"/>
        <v>1297012</v>
      </c>
      <c r="I77" s="5">
        <f t="shared" si="4"/>
        <v>0.7505746153846153</v>
      </c>
    </row>
    <row r="78" spans="1:9" ht="12">
      <c r="A78" s="3" t="s">
        <v>3</v>
      </c>
      <c r="B78" s="3" t="s">
        <v>41</v>
      </c>
      <c r="C78" s="4" t="s">
        <v>73</v>
      </c>
      <c r="D78" s="3" t="s">
        <v>14</v>
      </c>
      <c r="E78" s="4" t="s">
        <v>15</v>
      </c>
      <c r="F78" s="11">
        <v>5800000</v>
      </c>
      <c r="G78" s="13">
        <v>2986692</v>
      </c>
      <c r="H78" s="11">
        <f t="shared" si="5"/>
        <v>2813308</v>
      </c>
      <c r="I78" s="5">
        <f t="shared" si="4"/>
        <v>0.5149468965517241</v>
      </c>
    </row>
    <row r="79" spans="1:9" ht="12">
      <c r="A79" s="3" t="s">
        <v>3</v>
      </c>
      <c r="B79" s="3" t="s">
        <v>41</v>
      </c>
      <c r="C79" s="4" t="s">
        <v>73</v>
      </c>
      <c r="D79" s="3" t="s">
        <v>16</v>
      </c>
      <c r="E79" s="4" t="s">
        <v>17</v>
      </c>
      <c r="F79" s="11">
        <v>1200000</v>
      </c>
      <c r="G79" s="13">
        <v>288524</v>
      </c>
      <c r="H79" s="11">
        <f t="shared" si="5"/>
        <v>911476</v>
      </c>
      <c r="I79" s="5">
        <f t="shared" si="4"/>
        <v>0.24043666666666666</v>
      </c>
    </row>
    <row r="80" spans="1:9" ht="12">
      <c r="A80" s="3" t="s">
        <v>3</v>
      </c>
      <c r="B80" s="3" t="s">
        <v>41</v>
      </c>
      <c r="C80" s="4" t="s">
        <v>73</v>
      </c>
      <c r="D80" s="3" t="s">
        <v>18</v>
      </c>
      <c r="E80" s="4" t="s">
        <v>19</v>
      </c>
      <c r="F80" s="11">
        <v>12233000</v>
      </c>
      <c r="G80" s="13">
        <v>6337874</v>
      </c>
      <c r="H80" s="11">
        <f t="shared" si="5"/>
        <v>5895126</v>
      </c>
      <c r="I80" s="5">
        <f t="shared" si="4"/>
        <v>0.5180964603940161</v>
      </c>
    </row>
    <row r="81" spans="1:9" ht="12">
      <c r="A81" s="3" t="s">
        <v>3</v>
      </c>
      <c r="B81" s="3" t="s">
        <v>41</v>
      </c>
      <c r="C81" s="4" t="s">
        <v>73</v>
      </c>
      <c r="D81" s="3" t="s">
        <v>20</v>
      </c>
      <c r="E81" s="4" t="s">
        <v>21</v>
      </c>
      <c r="F81" s="11">
        <v>80000</v>
      </c>
      <c r="G81" s="13">
        <v>48239</v>
      </c>
      <c r="H81" s="11">
        <f t="shared" si="5"/>
        <v>31761</v>
      </c>
      <c r="I81" s="5">
        <f t="shared" si="4"/>
        <v>0.6029875</v>
      </c>
    </row>
    <row r="82" spans="1:9" ht="12">
      <c r="A82" s="3" t="s">
        <v>3</v>
      </c>
      <c r="B82" s="3" t="s">
        <v>41</v>
      </c>
      <c r="C82" s="4" t="s">
        <v>73</v>
      </c>
      <c r="D82" s="3" t="s">
        <v>25</v>
      </c>
      <c r="E82" s="4" t="s">
        <v>67</v>
      </c>
      <c r="F82" s="11">
        <v>66000000</v>
      </c>
      <c r="G82" s="13">
        <v>36559977</v>
      </c>
      <c r="H82" s="11">
        <f t="shared" si="5"/>
        <v>29440023</v>
      </c>
      <c r="I82" s="5">
        <f t="shared" si="4"/>
        <v>0.5539390454545454</v>
      </c>
    </row>
    <row r="83" spans="1:9" ht="12">
      <c r="A83" s="3" t="s">
        <v>3</v>
      </c>
      <c r="B83" s="3" t="s">
        <v>41</v>
      </c>
      <c r="C83" s="4" t="s">
        <v>73</v>
      </c>
      <c r="D83" s="3" t="s">
        <v>26</v>
      </c>
      <c r="E83" s="4" t="s">
        <v>27</v>
      </c>
      <c r="F83" s="11">
        <v>94000000</v>
      </c>
      <c r="G83" s="13">
        <v>46608828</v>
      </c>
      <c r="H83" s="11">
        <f t="shared" si="5"/>
        <v>47391172</v>
      </c>
      <c r="I83" s="5">
        <f t="shared" si="4"/>
        <v>0.49583859574468087</v>
      </c>
    </row>
    <row r="84" spans="1:9" ht="12">
      <c r="A84" s="3" t="s">
        <v>3</v>
      </c>
      <c r="B84" s="3" t="s">
        <v>41</v>
      </c>
      <c r="C84" s="4" t="s">
        <v>73</v>
      </c>
      <c r="D84" s="3" t="s">
        <v>33</v>
      </c>
      <c r="E84" s="4" t="s">
        <v>34</v>
      </c>
      <c r="F84" s="11">
        <v>150000</v>
      </c>
      <c r="G84" s="13">
        <v>73928</v>
      </c>
      <c r="H84" s="11">
        <f t="shared" si="5"/>
        <v>76072</v>
      </c>
      <c r="I84" s="5">
        <f t="shared" si="4"/>
        <v>0.4928533333333333</v>
      </c>
    </row>
    <row r="85" spans="1:9" ht="12">
      <c r="A85" s="14" t="s">
        <v>99</v>
      </c>
      <c r="B85" s="15"/>
      <c r="C85" s="15"/>
      <c r="D85" s="15"/>
      <c r="E85" s="16"/>
      <c r="F85" s="12">
        <f>SUM(F74:F84)</f>
        <v>243668000</v>
      </c>
      <c r="G85" s="12">
        <f>SUM(G74:G84)</f>
        <v>123924726</v>
      </c>
      <c r="H85" s="12">
        <f>SUM(H74:H84)</f>
        <v>119743274</v>
      </c>
      <c r="I85" s="6">
        <f t="shared" si="4"/>
        <v>0.5085802239112235</v>
      </c>
    </row>
    <row r="86" spans="1:9" ht="24">
      <c r="A86" s="3" t="s">
        <v>3</v>
      </c>
      <c r="B86" s="3" t="s">
        <v>42</v>
      </c>
      <c r="C86" s="4" t="s">
        <v>74</v>
      </c>
      <c r="D86" s="3" t="s">
        <v>33</v>
      </c>
      <c r="E86" s="4" t="s">
        <v>34</v>
      </c>
      <c r="F86" s="11">
        <v>6350000</v>
      </c>
      <c r="G86" s="13">
        <v>1888922</v>
      </c>
      <c r="H86" s="11">
        <f>F86-G86</f>
        <v>4461078</v>
      </c>
      <c r="I86" s="5">
        <f t="shared" si="4"/>
        <v>0.297468031496063</v>
      </c>
    </row>
    <row r="87" spans="1:9" ht="24">
      <c r="A87" s="3" t="s">
        <v>3</v>
      </c>
      <c r="B87" s="3" t="s">
        <v>42</v>
      </c>
      <c r="C87" s="4" t="s">
        <v>74</v>
      </c>
      <c r="D87" s="3" t="s">
        <v>35</v>
      </c>
      <c r="E87" s="4" t="s">
        <v>36</v>
      </c>
      <c r="F87" s="11">
        <v>24371000</v>
      </c>
      <c r="G87" s="13">
        <v>11279136</v>
      </c>
      <c r="H87" s="11">
        <f>F87-G87</f>
        <v>13091864</v>
      </c>
      <c r="I87" s="5">
        <f t="shared" si="4"/>
        <v>0.4628097328792417</v>
      </c>
    </row>
    <row r="88" spans="1:9" ht="12">
      <c r="A88" s="14" t="s">
        <v>100</v>
      </c>
      <c r="B88" s="15"/>
      <c r="C88" s="15"/>
      <c r="D88" s="15"/>
      <c r="E88" s="16"/>
      <c r="F88" s="12">
        <f>SUM(F86:F87)</f>
        <v>30721000</v>
      </c>
      <c r="G88" s="12">
        <f>SUM(G86:G87)</f>
        <v>13168058</v>
      </c>
      <c r="H88" s="12">
        <f>SUM(H86:H87)</f>
        <v>17552942</v>
      </c>
      <c r="I88" s="6">
        <f t="shared" si="4"/>
        <v>0.42863376843201717</v>
      </c>
    </row>
    <row r="89" spans="1:9" ht="12">
      <c r="A89" s="3" t="s">
        <v>3</v>
      </c>
      <c r="B89" s="3" t="s">
        <v>43</v>
      </c>
      <c r="C89" s="4" t="s">
        <v>75</v>
      </c>
      <c r="D89" s="3" t="s">
        <v>24</v>
      </c>
      <c r="E89" s="4" t="s">
        <v>91</v>
      </c>
      <c r="F89" s="11">
        <v>120000000</v>
      </c>
      <c r="G89" s="13">
        <v>54958811</v>
      </c>
      <c r="H89" s="11">
        <v>65041189</v>
      </c>
      <c r="I89" s="5">
        <f t="shared" si="4"/>
        <v>0.45799009166666665</v>
      </c>
    </row>
    <row r="90" spans="1:9" ht="12">
      <c r="A90" s="3" t="s">
        <v>3</v>
      </c>
      <c r="B90" s="3" t="s">
        <v>43</v>
      </c>
      <c r="C90" s="4" t="s">
        <v>75</v>
      </c>
      <c r="D90" s="3" t="s">
        <v>26</v>
      </c>
      <c r="E90" s="4" t="s">
        <v>27</v>
      </c>
      <c r="F90" s="11">
        <v>551120000</v>
      </c>
      <c r="G90" s="13">
        <v>253669040</v>
      </c>
      <c r="H90" s="11">
        <v>297450960</v>
      </c>
      <c r="I90" s="5">
        <f t="shared" si="4"/>
        <v>0.46027914065902165</v>
      </c>
    </row>
    <row r="91" spans="1:9" ht="12">
      <c r="A91" s="3" t="s">
        <v>3</v>
      </c>
      <c r="B91" s="3" t="s">
        <v>43</v>
      </c>
      <c r="C91" s="4" t="s">
        <v>75</v>
      </c>
      <c r="D91" s="3" t="s">
        <v>44</v>
      </c>
      <c r="E91" s="4" t="s">
        <v>45</v>
      </c>
      <c r="F91" s="11">
        <v>5949799000</v>
      </c>
      <c r="G91" s="13">
        <v>3382489669</v>
      </c>
      <c r="H91" s="11">
        <v>2567309331</v>
      </c>
      <c r="I91" s="5">
        <f t="shared" si="4"/>
        <v>0.5685048636096782</v>
      </c>
    </row>
    <row r="92" spans="1:9" ht="12">
      <c r="A92" s="14" t="s">
        <v>101</v>
      </c>
      <c r="B92" s="15"/>
      <c r="C92" s="15"/>
      <c r="D92" s="15"/>
      <c r="E92" s="16"/>
      <c r="F92" s="12">
        <f>SUM(F89:F91)</f>
        <v>6620919000</v>
      </c>
      <c r="G92" s="12">
        <f>SUM(G89:G91)</f>
        <v>3691117520</v>
      </c>
      <c r="H92" s="12">
        <f>SUM(H89:H91)</f>
        <v>2929801480</v>
      </c>
      <c r="I92" s="6">
        <f t="shared" si="4"/>
        <v>0.557493230169407</v>
      </c>
    </row>
    <row r="93" spans="1:9" ht="12">
      <c r="A93" s="3" t="s">
        <v>3</v>
      </c>
      <c r="B93" s="3" t="s">
        <v>46</v>
      </c>
      <c r="C93" s="4" t="s">
        <v>76</v>
      </c>
      <c r="D93" s="3" t="s">
        <v>44</v>
      </c>
      <c r="E93" s="4" t="s">
        <v>45</v>
      </c>
      <c r="F93" s="11">
        <v>61000000</v>
      </c>
      <c r="G93" s="13">
        <v>29617801</v>
      </c>
      <c r="H93" s="11">
        <v>31382199</v>
      </c>
      <c r="I93" s="5">
        <f t="shared" si="4"/>
        <v>0.48553772131147543</v>
      </c>
    </row>
    <row r="94" spans="1:9" ht="12">
      <c r="A94" s="14" t="s">
        <v>102</v>
      </c>
      <c r="B94" s="15"/>
      <c r="C94" s="15"/>
      <c r="D94" s="15"/>
      <c r="E94" s="16"/>
      <c r="F94" s="12">
        <f>SUM(F93)</f>
        <v>61000000</v>
      </c>
      <c r="G94" s="12">
        <f>SUM(G93)</f>
        <v>29617801</v>
      </c>
      <c r="H94" s="12">
        <f>SUM(H93)</f>
        <v>31382199</v>
      </c>
      <c r="I94" s="6">
        <f t="shared" si="4"/>
        <v>0.48553772131147543</v>
      </c>
    </row>
    <row r="95" spans="1:9" ht="12">
      <c r="A95" s="3" t="s">
        <v>3</v>
      </c>
      <c r="B95" s="3" t="s">
        <v>47</v>
      </c>
      <c r="C95" s="4" t="s">
        <v>77</v>
      </c>
      <c r="D95" s="3" t="s">
        <v>44</v>
      </c>
      <c r="E95" s="4" t="s">
        <v>45</v>
      </c>
      <c r="F95" s="11">
        <v>4531000000</v>
      </c>
      <c r="G95" s="13">
        <v>2051448839</v>
      </c>
      <c r="H95" s="11">
        <v>2479551161</v>
      </c>
      <c r="I95" s="5">
        <f t="shared" si="4"/>
        <v>0.4527585166629883</v>
      </c>
    </row>
    <row r="96" spans="1:9" ht="12">
      <c r="A96" s="14" t="s">
        <v>103</v>
      </c>
      <c r="B96" s="15"/>
      <c r="C96" s="15"/>
      <c r="D96" s="15"/>
      <c r="E96" s="16"/>
      <c r="F96" s="12">
        <f>SUM(F95)</f>
        <v>4531000000</v>
      </c>
      <c r="G96" s="12">
        <f>SUM(G95)</f>
        <v>2051448839</v>
      </c>
      <c r="H96" s="12">
        <f>SUM(H95)</f>
        <v>2479551161</v>
      </c>
      <c r="I96" s="6">
        <f t="shared" si="4"/>
        <v>0.4527585166629883</v>
      </c>
    </row>
    <row r="97" spans="1:9" ht="12">
      <c r="A97" s="3" t="s">
        <v>3</v>
      </c>
      <c r="B97" s="3" t="s">
        <v>48</v>
      </c>
      <c r="C97" s="4" t="s">
        <v>78</v>
      </c>
      <c r="D97" s="3" t="s">
        <v>24</v>
      </c>
      <c r="E97" s="4" t="s">
        <v>91</v>
      </c>
      <c r="F97" s="11">
        <v>15000000</v>
      </c>
      <c r="G97" s="13">
        <v>6913264</v>
      </c>
      <c r="H97" s="11">
        <v>8086736</v>
      </c>
      <c r="I97" s="5">
        <f t="shared" si="4"/>
        <v>0.46088426666666665</v>
      </c>
    </row>
    <row r="98" spans="1:9" ht="12">
      <c r="A98" s="3" t="s">
        <v>3</v>
      </c>
      <c r="B98" s="3" t="s">
        <v>48</v>
      </c>
      <c r="C98" s="4" t="s">
        <v>78</v>
      </c>
      <c r="D98" s="3" t="s">
        <v>44</v>
      </c>
      <c r="E98" s="4" t="s">
        <v>45</v>
      </c>
      <c r="F98" s="11">
        <v>372000000</v>
      </c>
      <c r="G98" s="13">
        <v>189476165</v>
      </c>
      <c r="H98" s="11">
        <v>182523835</v>
      </c>
      <c r="I98" s="5">
        <f t="shared" si="4"/>
        <v>0.5093445295698925</v>
      </c>
    </row>
    <row r="99" spans="1:9" ht="12">
      <c r="A99" s="14" t="s">
        <v>104</v>
      </c>
      <c r="B99" s="15"/>
      <c r="C99" s="15"/>
      <c r="D99" s="15"/>
      <c r="E99" s="16"/>
      <c r="F99" s="12">
        <f>SUM(F97:F98)</f>
        <v>387000000</v>
      </c>
      <c r="G99" s="12">
        <f>SUM(G97:G98)</f>
        <v>196389429</v>
      </c>
      <c r="H99" s="12">
        <f>SUM(H97:H98)</f>
        <v>190610571</v>
      </c>
      <c r="I99" s="6">
        <f t="shared" si="4"/>
        <v>0.5074662248062015</v>
      </c>
    </row>
    <row r="100" spans="1:9" ht="12">
      <c r="A100" s="3" t="s">
        <v>3</v>
      </c>
      <c r="B100" s="3" t="s">
        <v>49</v>
      </c>
      <c r="C100" s="4" t="s">
        <v>79</v>
      </c>
      <c r="D100" s="3" t="s">
        <v>24</v>
      </c>
      <c r="E100" s="4" t="s">
        <v>91</v>
      </c>
      <c r="F100" s="11">
        <v>3000000</v>
      </c>
      <c r="G100" s="13">
        <v>0</v>
      </c>
      <c r="H100" s="11">
        <v>3000000</v>
      </c>
      <c r="I100" s="5">
        <f t="shared" si="4"/>
        <v>0</v>
      </c>
    </row>
    <row r="101" spans="1:9" ht="12">
      <c r="A101" s="3" t="s">
        <v>3</v>
      </c>
      <c r="B101" s="3" t="s">
        <v>49</v>
      </c>
      <c r="C101" s="4" t="s">
        <v>79</v>
      </c>
      <c r="D101" s="3" t="s">
        <v>44</v>
      </c>
      <c r="E101" s="4" t="s">
        <v>45</v>
      </c>
      <c r="F101" s="11">
        <v>7000000</v>
      </c>
      <c r="G101" s="13">
        <v>4297434</v>
      </c>
      <c r="H101" s="11">
        <v>2702566</v>
      </c>
      <c r="I101" s="5">
        <f t="shared" si="4"/>
        <v>0.6139191428571429</v>
      </c>
    </row>
    <row r="102" spans="1:9" ht="12">
      <c r="A102" s="14" t="s">
        <v>105</v>
      </c>
      <c r="B102" s="15"/>
      <c r="C102" s="15"/>
      <c r="D102" s="15"/>
      <c r="E102" s="16"/>
      <c r="F102" s="12">
        <f>SUM(F100:F101)</f>
        <v>10000000</v>
      </c>
      <c r="G102" s="12">
        <f>SUM(G100:G101)</f>
        <v>4297434</v>
      </c>
      <c r="H102" s="12">
        <f>SUM(H100:H101)</f>
        <v>5702566</v>
      </c>
      <c r="I102" s="6">
        <f t="shared" si="4"/>
        <v>0.4297434</v>
      </c>
    </row>
    <row r="103" spans="1:9" ht="24">
      <c r="A103" s="3" t="s">
        <v>3</v>
      </c>
      <c r="B103" s="3" t="s">
        <v>50</v>
      </c>
      <c r="C103" s="4" t="s">
        <v>80</v>
      </c>
      <c r="D103" s="3" t="s">
        <v>26</v>
      </c>
      <c r="E103" s="4" t="s">
        <v>27</v>
      </c>
      <c r="F103" s="11">
        <v>1500000</v>
      </c>
      <c r="G103" s="13">
        <v>0</v>
      </c>
      <c r="H103" s="11">
        <v>1500000</v>
      </c>
      <c r="I103" s="5">
        <f t="shared" si="4"/>
        <v>0</v>
      </c>
    </row>
    <row r="104" spans="1:9" ht="12">
      <c r="A104" s="14" t="s">
        <v>106</v>
      </c>
      <c r="B104" s="15"/>
      <c r="C104" s="15"/>
      <c r="D104" s="15"/>
      <c r="E104" s="16"/>
      <c r="F104" s="12">
        <f>SUM(F103)</f>
        <v>1500000</v>
      </c>
      <c r="G104" s="12">
        <f>SUM(G103)</f>
        <v>0</v>
      </c>
      <c r="H104" s="12">
        <f>SUM(H103)</f>
        <v>1500000</v>
      </c>
      <c r="I104" s="6">
        <f t="shared" si="4"/>
        <v>0</v>
      </c>
    </row>
    <row r="105" spans="1:9" ht="12">
      <c r="A105" s="3" t="s">
        <v>3</v>
      </c>
      <c r="B105" s="3" t="s">
        <v>51</v>
      </c>
      <c r="C105" s="4" t="s">
        <v>81</v>
      </c>
      <c r="D105" s="3" t="s">
        <v>52</v>
      </c>
      <c r="E105" s="4" t="s">
        <v>53</v>
      </c>
      <c r="F105" s="11">
        <v>20766000000</v>
      </c>
      <c r="G105" s="13">
        <v>10533000000</v>
      </c>
      <c r="H105" s="11">
        <v>10233000000</v>
      </c>
      <c r="I105" s="5">
        <f t="shared" si="4"/>
        <v>0.5072233458537995</v>
      </c>
    </row>
    <row r="106" spans="1:9" ht="12">
      <c r="A106" s="3" t="s">
        <v>3</v>
      </c>
      <c r="B106" s="3" t="s">
        <v>51</v>
      </c>
      <c r="C106" s="4" t="s">
        <v>81</v>
      </c>
      <c r="D106" s="3" t="s">
        <v>54</v>
      </c>
      <c r="E106" s="4" t="s">
        <v>92</v>
      </c>
      <c r="F106" s="11">
        <v>50000000</v>
      </c>
      <c r="G106" s="13">
        <v>0</v>
      </c>
      <c r="H106" s="11">
        <v>50000000</v>
      </c>
      <c r="I106" s="5">
        <f t="shared" si="4"/>
        <v>0</v>
      </c>
    </row>
    <row r="107" spans="1:9" ht="12">
      <c r="A107" s="14" t="s">
        <v>107</v>
      </c>
      <c r="B107" s="15"/>
      <c r="C107" s="15"/>
      <c r="D107" s="15"/>
      <c r="E107" s="16"/>
      <c r="F107" s="12">
        <f>SUM(F105:F106)</f>
        <v>20816000000</v>
      </c>
      <c r="G107" s="12">
        <f>SUM(G105:G106)</f>
        <v>10533000000</v>
      </c>
      <c r="H107" s="12">
        <f>SUM(H105:H106)</f>
        <v>10283000000</v>
      </c>
      <c r="I107" s="6">
        <f t="shared" si="4"/>
        <v>0.5060049961568025</v>
      </c>
    </row>
    <row r="108" spans="1:9" ht="12">
      <c r="A108" s="3" t="s">
        <v>3</v>
      </c>
      <c r="B108" s="3" t="s">
        <v>55</v>
      </c>
      <c r="C108" s="4" t="s">
        <v>82</v>
      </c>
      <c r="D108" s="3" t="s">
        <v>52</v>
      </c>
      <c r="E108" s="4" t="s">
        <v>53</v>
      </c>
      <c r="F108" s="11">
        <v>9300000000</v>
      </c>
      <c r="G108" s="13">
        <v>4500000000</v>
      </c>
      <c r="H108" s="11">
        <v>4800000000</v>
      </c>
      <c r="I108" s="5">
        <f t="shared" si="4"/>
        <v>0.4838709677419355</v>
      </c>
    </row>
    <row r="109" spans="1:9" ht="12">
      <c r="A109" s="14" t="s">
        <v>108</v>
      </c>
      <c r="B109" s="15"/>
      <c r="C109" s="15"/>
      <c r="D109" s="15"/>
      <c r="E109" s="16"/>
      <c r="F109" s="12">
        <f>SUM(F108)</f>
        <v>9300000000</v>
      </c>
      <c r="G109" s="12">
        <f>SUM(G108)</f>
        <v>4500000000</v>
      </c>
      <c r="H109" s="12">
        <f>SUM(H108)</f>
        <v>4800000000</v>
      </c>
      <c r="I109" s="6">
        <f t="shared" si="4"/>
        <v>0.4838709677419355</v>
      </c>
    </row>
    <row r="110" spans="1:9" ht="12">
      <c r="A110" s="3" t="s">
        <v>3</v>
      </c>
      <c r="B110" s="3" t="s">
        <v>56</v>
      </c>
      <c r="C110" s="4" t="s">
        <v>83</v>
      </c>
      <c r="D110" s="3" t="s">
        <v>13</v>
      </c>
      <c r="E110" s="4" t="s">
        <v>90</v>
      </c>
      <c r="F110" s="11">
        <v>120000</v>
      </c>
      <c r="G110" s="13">
        <v>48830</v>
      </c>
      <c r="H110" s="11">
        <v>71170</v>
      </c>
      <c r="I110" s="5">
        <f t="shared" si="4"/>
        <v>0.40691666666666665</v>
      </c>
    </row>
    <row r="111" spans="1:9" ht="12">
      <c r="A111" s="3" t="s">
        <v>3</v>
      </c>
      <c r="B111" s="3" t="s">
        <v>56</v>
      </c>
      <c r="C111" s="4" t="s">
        <v>83</v>
      </c>
      <c r="D111" s="3" t="s">
        <v>16</v>
      </c>
      <c r="E111" s="4" t="s">
        <v>17</v>
      </c>
      <c r="F111" s="11">
        <v>30000</v>
      </c>
      <c r="G111" s="13">
        <v>4404</v>
      </c>
      <c r="H111" s="11">
        <v>25596</v>
      </c>
      <c r="I111" s="5">
        <f t="shared" si="4"/>
        <v>0.1468</v>
      </c>
    </row>
    <row r="112" spans="1:9" ht="12">
      <c r="A112" s="3" t="s">
        <v>3</v>
      </c>
      <c r="B112" s="3" t="s">
        <v>56</v>
      </c>
      <c r="C112" s="4" t="s">
        <v>83</v>
      </c>
      <c r="D112" s="3" t="s">
        <v>18</v>
      </c>
      <c r="E112" s="4" t="s">
        <v>19</v>
      </c>
      <c r="F112" s="11">
        <v>200000</v>
      </c>
      <c r="G112" s="13">
        <v>114036</v>
      </c>
      <c r="H112" s="11">
        <v>85964</v>
      </c>
      <c r="I112" s="5">
        <f t="shared" si="4"/>
        <v>0.57018</v>
      </c>
    </row>
    <row r="113" spans="1:9" ht="12">
      <c r="A113" s="3" t="s">
        <v>3</v>
      </c>
      <c r="B113" s="3" t="s">
        <v>56</v>
      </c>
      <c r="C113" s="4" t="s">
        <v>83</v>
      </c>
      <c r="D113" s="3" t="s">
        <v>25</v>
      </c>
      <c r="E113" s="4" t="s">
        <v>67</v>
      </c>
      <c r="F113" s="11">
        <v>1000000</v>
      </c>
      <c r="G113" s="13">
        <v>0</v>
      </c>
      <c r="H113" s="11">
        <v>1000000</v>
      </c>
      <c r="I113" s="5">
        <f t="shared" si="4"/>
        <v>0</v>
      </c>
    </row>
    <row r="114" spans="1:9" ht="12">
      <c r="A114" s="14" t="s">
        <v>109</v>
      </c>
      <c r="B114" s="15"/>
      <c r="C114" s="15"/>
      <c r="D114" s="15"/>
      <c r="E114" s="16"/>
      <c r="F114" s="12">
        <f>SUM(F110:F113)</f>
        <v>1350000</v>
      </c>
      <c r="G114" s="12">
        <f>SUM(G110:G113)</f>
        <v>167270</v>
      </c>
      <c r="H114" s="12">
        <f>SUM(H110:H113)</f>
        <v>1182730</v>
      </c>
      <c r="I114" s="6">
        <f t="shared" si="4"/>
        <v>0.12390370370370371</v>
      </c>
    </row>
    <row r="115" spans="1:9" ht="12">
      <c r="A115" s="3" t="s">
        <v>3</v>
      </c>
      <c r="B115" s="3" t="s">
        <v>57</v>
      </c>
      <c r="C115" s="4" t="s">
        <v>84</v>
      </c>
      <c r="D115" s="3" t="s">
        <v>58</v>
      </c>
      <c r="E115" s="4" t="s">
        <v>59</v>
      </c>
      <c r="F115" s="11">
        <v>2085201000</v>
      </c>
      <c r="G115" s="13">
        <v>1038396827</v>
      </c>
      <c r="H115" s="11">
        <v>1046804173</v>
      </c>
      <c r="I115" s="5">
        <f t="shared" si="4"/>
        <v>0.49798404422403403</v>
      </c>
    </row>
    <row r="116" spans="1:9" ht="12">
      <c r="A116" s="14" t="s">
        <v>110</v>
      </c>
      <c r="B116" s="15"/>
      <c r="C116" s="15"/>
      <c r="D116" s="15"/>
      <c r="E116" s="16"/>
      <c r="F116" s="12">
        <f>SUM(F115)</f>
        <v>2085201000</v>
      </c>
      <c r="G116" s="12">
        <f>SUM(G115)</f>
        <v>1038396827</v>
      </c>
      <c r="H116" s="12">
        <f>SUM(H115)</f>
        <v>1046804173</v>
      </c>
      <c r="I116" s="6">
        <f t="shared" si="4"/>
        <v>0.49798404422403403</v>
      </c>
    </row>
    <row r="117" spans="1:9" ht="12">
      <c r="A117" s="3" t="s">
        <v>3</v>
      </c>
      <c r="B117" s="3" t="s">
        <v>60</v>
      </c>
      <c r="C117" s="4" t="s">
        <v>85</v>
      </c>
      <c r="D117" s="3" t="s">
        <v>52</v>
      </c>
      <c r="E117" s="4" t="s">
        <v>53</v>
      </c>
      <c r="F117" s="11">
        <v>1606000000</v>
      </c>
      <c r="G117" s="13">
        <v>957522325</v>
      </c>
      <c r="H117" s="11">
        <v>648477675</v>
      </c>
      <c r="I117" s="5">
        <f t="shared" si="4"/>
        <v>0.5962156444582815</v>
      </c>
    </row>
    <row r="118" spans="1:9" ht="12">
      <c r="A118" s="3" t="s">
        <v>3</v>
      </c>
      <c r="B118" s="3" t="s">
        <v>60</v>
      </c>
      <c r="C118" s="4" t="s">
        <v>85</v>
      </c>
      <c r="D118" s="3" t="s">
        <v>54</v>
      </c>
      <c r="E118" s="4" t="s">
        <v>92</v>
      </c>
      <c r="F118" s="11">
        <v>105000000</v>
      </c>
      <c r="G118" s="13">
        <v>61098031</v>
      </c>
      <c r="H118" s="11">
        <v>43901969</v>
      </c>
      <c r="I118" s="5">
        <f t="shared" si="4"/>
        <v>0.5818860095238095</v>
      </c>
    </row>
    <row r="119" spans="1:9" ht="12">
      <c r="A119" s="3" t="s">
        <v>3</v>
      </c>
      <c r="B119" s="3" t="s">
        <v>60</v>
      </c>
      <c r="C119" s="4" t="s">
        <v>85</v>
      </c>
      <c r="D119" s="3" t="s">
        <v>24</v>
      </c>
      <c r="E119" s="4" t="s">
        <v>91</v>
      </c>
      <c r="F119" s="11">
        <v>690000000</v>
      </c>
      <c r="G119" s="13">
        <v>407258013</v>
      </c>
      <c r="H119" s="11">
        <v>282741987</v>
      </c>
      <c r="I119" s="5">
        <f t="shared" si="4"/>
        <v>0.5902290043478261</v>
      </c>
    </row>
    <row r="120" spans="1:9" ht="12">
      <c r="A120" s="14" t="s">
        <v>111</v>
      </c>
      <c r="B120" s="15"/>
      <c r="C120" s="15"/>
      <c r="D120" s="15"/>
      <c r="E120" s="16"/>
      <c r="F120" s="12">
        <f>SUM(F117:F119)</f>
        <v>2401000000</v>
      </c>
      <c r="G120" s="12">
        <f>SUM(G117:G119)</f>
        <v>1425878369</v>
      </c>
      <c r="H120" s="12">
        <f>SUM(H117:H119)</f>
        <v>975121631</v>
      </c>
      <c r="I120" s="6">
        <f t="shared" si="4"/>
        <v>0.5938685418575593</v>
      </c>
    </row>
    <row r="121" spans="1:9" ht="12">
      <c r="A121" s="3" t="s">
        <v>3</v>
      </c>
      <c r="B121" s="3" t="s">
        <v>61</v>
      </c>
      <c r="C121" s="4" t="s">
        <v>86</v>
      </c>
      <c r="D121" s="3" t="s">
        <v>54</v>
      </c>
      <c r="E121" s="4" t="s">
        <v>92</v>
      </c>
      <c r="F121" s="11">
        <v>638000000</v>
      </c>
      <c r="G121" s="13">
        <v>0</v>
      </c>
      <c r="H121" s="11">
        <v>638000000</v>
      </c>
      <c r="I121" s="5">
        <f t="shared" si="4"/>
        <v>0</v>
      </c>
    </row>
    <row r="122" spans="1:9" ht="12">
      <c r="A122" s="14" t="s">
        <v>112</v>
      </c>
      <c r="B122" s="15"/>
      <c r="C122" s="15"/>
      <c r="D122" s="15"/>
      <c r="E122" s="16"/>
      <c r="F122" s="12">
        <f>SUM(F121)</f>
        <v>638000000</v>
      </c>
      <c r="G122" s="12">
        <f>SUM(G121)</f>
        <v>0</v>
      </c>
      <c r="H122" s="12">
        <f>SUM(H121)</f>
        <v>638000000</v>
      </c>
      <c r="I122" s="6">
        <f t="shared" si="4"/>
        <v>0</v>
      </c>
    </row>
    <row r="123" spans="1:9" ht="12">
      <c r="A123" s="3" t="s">
        <v>3</v>
      </c>
      <c r="B123" s="3" t="s">
        <v>62</v>
      </c>
      <c r="C123" s="4" t="s">
        <v>87</v>
      </c>
      <c r="D123" s="3" t="s">
        <v>18</v>
      </c>
      <c r="E123" s="4" t="s">
        <v>19</v>
      </c>
      <c r="F123" s="11">
        <v>800000</v>
      </c>
      <c r="G123" s="13">
        <v>0</v>
      </c>
      <c r="H123" s="11">
        <v>800000</v>
      </c>
      <c r="I123" s="5">
        <f t="shared" si="4"/>
        <v>0</v>
      </c>
    </row>
    <row r="124" spans="1:9" ht="12">
      <c r="A124" s="14" t="s">
        <v>113</v>
      </c>
      <c r="B124" s="15"/>
      <c r="C124" s="15"/>
      <c r="D124" s="15"/>
      <c r="E124" s="16"/>
      <c r="F124" s="12">
        <f>SUM(F123)</f>
        <v>800000</v>
      </c>
      <c r="G124" s="12">
        <f>SUM(G123)</f>
        <v>0</v>
      </c>
      <c r="H124" s="12">
        <f>SUM(H123)</f>
        <v>800000</v>
      </c>
      <c r="I124" s="6">
        <f t="shared" si="4"/>
        <v>0</v>
      </c>
    </row>
    <row r="125" spans="1:9" ht="12">
      <c r="A125" s="3" t="s">
        <v>3</v>
      </c>
      <c r="B125" s="3" t="s">
        <v>63</v>
      </c>
      <c r="C125" s="4" t="s">
        <v>88</v>
      </c>
      <c r="D125" s="3" t="s">
        <v>18</v>
      </c>
      <c r="E125" s="4" t="s">
        <v>19</v>
      </c>
      <c r="F125" s="11">
        <v>6932000</v>
      </c>
      <c r="G125" s="13">
        <v>0</v>
      </c>
      <c r="H125" s="11">
        <v>6932000</v>
      </c>
      <c r="I125" s="5">
        <f t="shared" si="4"/>
        <v>0</v>
      </c>
    </row>
    <row r="126" spans="1:9" ht="12">
      <c r="A126" s="14" t="s">
        <v>114</v>
      </c>
      <c r="B126" s="15"/>
      <c r="C126" s="15"/>
      <c r="D126" s="15"/>
      <c r="E126" s="16"/>
      <c r="F126" s="10">
        <f>SUM(F125)</f>
        <v>6932000</v>
      </c>
      <c r="G126" s="10">
        <f>SUM(G125)</f>
        <v>0</v>
      </c>
      <c r="H126" s="10">
        <f>SUM(H125)</f>
        <v>6932000</v>
      </c>
      <c r="I126" s="6">
        <f t="shared" si="4"/>
        <v>0</v>
      </c>
    </row>
    <row r="127" spans="1:9" ht="12">
      <c r="A127" s="14" t="s">
        <v>115</v>
      </c>
      <c r="B127" s="15"/>
      <c r="C127" s="15"/>
      <c r="D127" s="15"/>
      <c r="E127" s="16"/>
      <c r="F127" s="10">
        <f>F18+F29+F32+F44+F55+F68+F73+F85+F88+F92+F94+F96+F99+F102+F104+F107+F109+F114+F116+F120+F122+F124+F126</f>
        <v>51304449000</v>
      </c>
      <c r="G127" s="10">
        <f>G18+G29+G32+G44+G55+G68+G73+G85+G88+G92+G94+G96+G99+G102+G104+G107+G109+G114+G116+G120+G122+G124+G126</f>
        <v>25627371012</v>
      </c>
      <c r="H127" s="10">
        <f>H18+H29+H32+H44+H55+H68+H73+H85+H88+H92+H94+H96+H99+H102+H104+H107+H109+H114+H116+H120+H122+H124+H126</f>
        <v>25677077988</v>
      </c>
      <c r="I127" s="6">
        <f t="shared" si="4"/>
        <v>0.4995155685620949</v>
      </c>
    </row>
  </sheetData>
  <sheetProtection/>
  <mergeCells count="27">
    <mergeCell ref="A124:E124"/>
    <mergeCell ref="A126:E126"/>
    <mergeCell ref="A127:E127"/>
    <mergeCell ref="B3:C3"/>
    <mergeCell ref="D3:E3"/>
    <mergeCell ref="A18:E18"/>
    <mergeCell ref="A29:E29"/>
    <mergeCell ref="A32:E32"/>
    <mergeCell ref="A44:E44"/>
    <mergeCell ref="A92:E92"/>
    <mergeCell ref="A107:E107"/>
    <mergeCell ref="C1:G1"/>
    <mergeCell ref="A55:E55"/>
    <mergeCell ref="A68:E68"/>
    <mergeCell ref="A73:E73"/>
    <mergeCell ref="A85:E85"/>
    <mergeCell ref="A88:E88"/>
    <mergeCell ref="A109:E109"/>
    <mergeCell ref="A114:E114"/>
    <mergeCell ref="A116:E116"/>
    <mergeCell ref="A120:E120"/>
    <mergeCell ref="A122:E122"/>
    <mergeCell ref="A94:E94"/>
    <mergeCell ref="A96:E96"/>
    <mergeCell ref="A99:E99"/>
    <mergeCell ref="A102:E102"/>
    <mergeCell ref="A104:E104"/>
  </mergeCells>
  <printOptions/>
  <pageMargins left="0.3" right="0.3" top="0.25" bottom="0.25" header="0" footer="0"/>
  <pageSetup fitToHeight="0" fitToWidth="0"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Makedonka Cestojnova</cp:lastModifiedBy>
  <cp:lastPrinted>2021-10-27T06:59:29Z</cp:lastPrinted>
  <dcterms:created xsi:type="dcterms:W3CDTF">2021-10-25T09:09:20Z</dcterms:created>
  <dcterms:modified xsi:type="dcterms:W3CDTF">2021-10-27T07:27:16Z</dcterms:modified>
  <cp:category/>
  <cp:version/>
  <cp:contentType/>
  <cp:contentStatus/>
</cp:coreProperties>
</file>